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10" yWindow="135" windowWidth="13200" windowHeight="9090" firstSheet="1" activeTab="6"/>
  </bookViews>
  <sheets>
    <sheet name="CTRL" sheetId="25" state="hidden" r:id="rId1"/>
    <sheet name="SL" sheetId="23" r:id="rId2"/>
    <sheet name="SL (rozh)" sheetId="24" state="hidden" r:id="rId3"/>
    <sheet name="SL E2" sheetId="16" r:id="rId4"/>
    <sheet name="E1" sheetId="15" r:id="rId5"/>
    <sheet name="E2" sheetId="17" state="hidden" r:id="rId6"/>
    <sheet name="after1st" sheetId="2" r:id="rId7"/>
    <sheet name="PR" sheetId="3" r:id="rId8"/>
    <sheet name="GC" sheetId="4" r:id="rId9"/>
  </sheets>
  <definedNames>
    <definedName name="_xlnm._FilterDatabase" localSheetId="7" hidden="1">PR!$B$12:$R$28</definedName>
    <definedName name="STARTOVKA">SL!$B$12:$H$79</definedName>
  </definedNames>
  <calcPr calcId="145621"/>
  <fileRecoveryPr repairLoad="1"/>
</workbook>
</file>

<file path=xl/calcChain.xml><?xml version="1.0" encoding="utf-8"?>
<calcChain xmlns="http://schemas.openxmlformats.org/spreadsheetml/2006/main">
  <c r="C26" i="3" l="1"/>
  <c r="D26" i="3"/>
  <c r="E26" i="3"/>
  <c r="C28" i="3"/>
  <c r="D28" i="3"/>
  <c r="E28" i="3"/>
  <c r="C22" i="3"/>
  <c r="D22" i="3"/>
  <c r="E22" i="3"/>
  <c r="C24" i="3"/>
  <c r="D24" i="3"/>
  <c r="E24" i="3"/>
  <c r="C23" i="3"/>
  <c r="D23" i="3"/>
  <c r="E23" i="3"/>
  <c r="C25" i="3"/>
  <c r="D25" i="3"/>
  <c r="E25" i="3"/>
  <c r="C27" i="3"/>
  <c r="D27" i="3"/>
  <c r="E27" i="3"/>
  <c r="C39" i="3"/>
  <c r="D39" i="3"/>
  <c r="E39" i="3"/>
  <c r="C42" i="3"/>
  <c r="D42" i="3"/>
  <c r="E42" i="3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12" i="15"/>
  <c r="C41" i="3" l="1"/>
  <c r="D41" i="3"/>
  <c r="E41" i="3"/>
  <c r="A11" i="15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T38" i="23"/>
  <c r="T39" i="23"/>
  <c r="T40" i="23"/>
  <c r="T41" i="23"/>
  <c r="T42" i="23"/>
  <c r="T43" i="23"/>
  <c r="T44" i="23"/>
  <c r="T45" i="23"/>
  <c r="T46" i="23"/>
  <c r="T47" i="23"/>
  <c r="T48" i="23"/>
  <c r="T49" i="23"/>
  <c r="T50" i="23"/>
  <c r="T51" i="23"/>
  <c r="T52" i="23"/>
  <c r="T53" i="23"/>
  <c r="T54" i="23"/>
  <c r="T55" i="23"/>
  <c r="T56" i="23"/>
  <c r="T57" i="23"/>
  <c r="T58" i="23"/>
  <c r="T59" i="23"/>
  <c r="T60" i="23"/>
  <c r="T61" i="23"/>
  <c r="T62" i="23"/>
  <c r="T63" i="23"/>
  <c r="T64" i="23"/>
  <c r="T65" i="23"/>
  <c r="T66" i="23"/>
  <c r="T67" i="23"/>
  <c r="T68" i="23"/>
  <c r="T69" i="23"/>
  <c r="T70" i="23"/>
  <c r="T71" i="23"/>
  <c r="T72" i="23"/>
  <c r="T73" i="23"/>
  <c r="T74" i="23"/>
  <c r="T75" i="23"/>
  <c r="T76" i="23"/>
  <c r="T77" i="23"/>
  <c r="T78" i="23"/>
  <c r="T79" i="23"/>
  <c r="T12" i="23"/>
  <c r="C36" i="3"/>
  <c r="D36" i="3"/>
  <c r="E36" i="3"/>
  <c r="C37" i="3"/>
  <c r="D37" i="3"/>
  <c r="E37" i="3"/>
  <c r="C40" i="3"/>
  <c r="D40" i="3"/>
  <c r="E40" i="3"/>
  <c r="C35" i="3"/>
  <c r="D35" i="3"/>
  <c r="E35" i="3"/>
  <c r="C34" i="3"/>
  <c r="D34" i="3"/>
  <c r="E34" i="3"/>
  <c r="C38" i="3"/>
  <c r="D38" i="3"/>
  <c r="E38" i="3"/>
  <c r="E33" i="3"/>
  <c r="D33" i="3"/>
  <c r="C33" i="3"/>
  <c r="C12" i="3"/>
  <c r="D12" i="3"/>
  <c r="E12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E13" i="3"/>
  <c r="D13" i="3"/>
  <c r="C13" i="3"/>
  <c r="A1" i="4"/>
  <c r="A1" i="3"/>
  <c r="A1" i="2"/>
  <c r="A1" i="17"/>
  <c r="A2" i="17"/>
  <c r="A1" i="15"/>
  <c r="A1" i="16"/>
  <c r="A2" i="4"/>
  <c r="A2" i="3"/>
  <c r="A2" i="2"/>
  <c r="A2" i="15"/>
  <c r="A2" i="16"/>
  <c r="A1" i="23"/>
  <c r="A2" i="23"/>
  <c r="A11" i="2"/>
  <c r="A11" i="16"/>
  <c r="A11" i="23"/>
  <c r="R38" i="3" l="1"/>
  <c r="R37" i="3"/>
  <c r="R35" i="3"/>
  <c r="R42" i="3"/>
  <c r="R41" i="3"/>
  <c r="R36" i="3"/>
  <c r="R40" i="3"/>
  <c r="R33" i="3"/>
  <c r="R39" i="3"/>
  <c r="R34" i="3"/>
  <c r="L17" i="4" l="1"/>
  <c r="L18" i="4"/>
  <c r="L13" i="4"/>
  <c r="L14" i="4"/>
  <c r="L15" i="4"/>
  <c r="L19" i="4"/>
  <c r="L12" i="4"/>
  <c r="L21" i="4"/>
  <c r="L20" i="4"/>
  <c r="I93" i="17" l="1"/>
  <c r="I97" i="17"/>
  <c r="I94" i="17"/>
  <c r="I91" i="17"/>
  <c r="I96" i="17"/>
  <c r="I82" i="17"/>
  <c r="I66" i="17"/>
  <c r="I41" i="17"/>
  <c r="J41" i="17" s="1"/>
  <c r="I95" i="17"/>
  <c r="I72" i="17"/>
  <c r="I83" i="17"/>
  <c r="I47" i="17"/>
  <c r="I28" i="17"/>
  <c r="I75" i="17"/>
  <c r="I90" i="17"/>
  <c r="I59" i="17"/>
  <c r="J59" i="17" s="1"/>
  <c r="I79" i="17"/>
  <c r="I74" i="17"/>
  <c r="I69" i="17"/>
  <c r="I76" i="17"/>
  <c r="I89" i="17"/>
  <c r="I86" i="17"/>
  <c r="I13" i="17"/>
  <c r="I63" i="17"/>
  <c r="J63" i="17" s="1"/>
  <c r="I48" i="17"/>
  <c r="I25" i="17"/>
  <c r="I92" i="17"/>
  <c r="I58" i="17"/>
  <c r="I68" i="17"/>
  <c r="I51" i="17"/>
  <c r="I53" i="17"/>
  <c r="J53" i="17" s="1"/>
  <c r="I61" i="17"/>
  <c r="J61" i="17" s="1"/>
  <c r="I98" i="17"/>
  <c r="I45" i="17"/>
  <c r="I44" i="17"/>
  <c r="I23" i="17"/>
  <c r="I49" i="17"/>
  <c r="I54" i="17"/>
  <c r="I88" i="17"/>
  <c r="J88" i="17" s="1"/>
  <c r="I81" i="17"/>
  <c r="J81" i="17" s="1"/>
  <c r="I34" i="17"/>
  <c r="I65" i="17"/>
  <c r="I80" i="17"/>
  <c r="I77" i="17"/>
  <c r="I71" i="17"/>
  <c r="I67" i="17"/>
  <c r="I57" i="17"/>
  <c r="J57" i="17" s="1"/>
  <c r="I15" i="17"/>
  <c r="J15" i="17" s="1"/>
  <c r="I38" i="17"/>
  <c r="I85" i="17"/>
  <c r="I52" i="17"/>
  <c r="I64" i="17"/>
  <c r="I78" i="17"/>
  <c r="I20" i="17"/>
  <c r="I62" i="17"/>
  <c r="J62" i="17" s="1"/>
  <c r="I60" i="17"/>
  <c r="J60" i="17" s="1"/>
  <c r="I84" i="17"/>
  <c r="I27" i="17"/>
  <c r="I50" i="17"/>
  <c r="I43" i="17"/>
  <c r="I55" i="17"/>
  <c r="I70" i="17"/>
  <c r="I87" i="17"/>
  <c r="J87" i="17" s="1"/>
  <c r="I24" i="17"/>
  <c r="J24" i="17" s="1"/>
  <c r="I46" i="17"/>
  <c r="I18" i="17"/>
  <c r="I56" i="17"/>
  <c r="I42" i="17"/>
  <c r="I17" i="17"/>
  <c r="I73" i="17"/>
  <c r="I40" i="17"/>
  <c r="I22" i="17"/>
  <c r="I30" i="17"/>
  <c r="I36" i="17"/>
  <c r="I39" i="17"/>
  <c r="I33" i="17"/>
  <c r="I35" i="17"/>
  <c r="I21" i="17"/>
  <c r="I29" i="17"/>
  <c r="I37" i="17"/>
  <c r="I16" i="17"/>
  <c r="I19" i="17"/>
  <c r="I26" i="17"/>
  <c r="I12" i="17"/>
  <c r="I32" i="17"/>
  <c r="I14" i="17"/>
  <c r="I31" i="17"/>
  <c r="J31" i="17" s="1"/>
  <c r="I99" i="17"/>
  <c r="I12" i="2"/>
  <c r="I14" i="2"/>
  <c r="I15" i="2"/>
  <c r="I16" i="2"/>
  <c r="I17" i="2"/>
  <c r="I20" i="2"/>
  <c r="I21" i="2"/>
  <c r="I22" i="2"/>
  <c r="I23" i="2"/>
  <c r="I24" i="2"/>
  <c r="I25" i="2"/>
  <c r="I18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19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13" i="2"/>
  <c r="J54" i="17" l="1"/>
  <c r="J86" i="17"/>
  <c r="J49" i="17"/>
  <c r="J89" i="17"/>
  <c r="J33" i="17"/>
  <c r="J23" i="17"/>
  <c r="J97" i="17"/>
  <c r="J42" i="17"/>
  <c r="J67" i="17"/>
  <c r="J75" i="17"/>
  <c r="J32" i="17"/>
  <c r="J21" i="17"/>
  <c r="J95" i="17"/>
  <c r="J35" i="17"/>
  <c r="J90" i="17"/>
  <c r="J22" i="17"/>
  <c r="J20" i="17"/>
  <c r="J13" i="17"/>
  <c r="J78" i="17"/>
  <c r="J68" i="17"/>
  <c r="J28" i="17"/>
  <c r="J12" i="17"/>
  <c r="J73" i="17"/>
  <c r="J43" i="17"/>
  <c r="J64" i="17"/>
  <c r="J77" i="17"/>
  <c r="J58" i="17"/>
  <c r="J76" i="17"/>
  <c r="J37" i="17"/>
  <c r="J17" i="17"/>
  <c r="J66" i="17"/>
  <c r="J14" i="17"/>
  <c r="J70" i="17"/>
  <c r="J51" i="17"/>
  <c r="J82" i="17"/>
  <c r="J40" i="17"/>
  <c r="J55" i="17"/>
  <c r="J71" i="17"/>
  <c r="J96" i="17"/>
  <c r="J29" i="17"/>
  <c r="J26" i="17"/>
  <c r="J39" i="17"/>
  <c r="J56" i="17"/>
  <c r="J50" i="17"/>
  <c r="J52" i="17"/>
  <c r="J80" i="17"/>
  <c r="J44" i="17"/>
  <c r="J92" i="17"/>
  <c r="J69" i="17"/>
  <c r="J47" i="17"/>
  <c r="J91" i="17"/>
  <c r="J93" i="17"/>
  <c r="J19" i="17"/>
  <c r="J36" i="17"/>
  <c r="J18" i="17"/>
  <c r="J27" i="17"/>
  <c r="J85" i="17"/>
  <c r="J65" i="17"/>
  <c r="J45" i="17"/>
  <c r="J25" i="17"/>
  <c r="J74" i="17"/>
  <c r="J83" i="17"/>
  <c r="J94" i="17"/>
  <c r="J99" i="17"/>
  <c r="J16" i="17"/>
  <c r="J30" i="17"/>
  <c r="J46" i="17"/>
  <c r="J84" i="17"/>
  <c r="J38" i="17"/>
  <c r="J34" i="17"/>
  <c r="J98" i="17"/>
  <c r="J48" i="17"/>
  <c r="J79" i="17"/>
  <c r="J72" i="17"/>
  <c r="J77" i="2"/>
  <c r="J75" i="2"/>
  <c r="J73" i="2"/>
  <c r="J71" i="2"/>
  <c r="J69" i="2"/>
  <c r="J67" i="2"/>
  <c r="J65" i="2"/>
  <c r="J63" i="2"/>
  <c r="J61" i="2"/>
  <c r="J59" i="2"/>
  <c r="J57" i="2"/>
  <c r="J55" i="2"/>
  <c r="J53" i="2"/>
  <c r="J51" i="2"/>
  <c r="J49" i="2"/>
  <c r="J47" i="2"/>
  <c r="J45" i="2"/>
  <c r="J43" i="2"/>
  <c r="J41" i="2"/>
  <c r="J40" i="2"/>
  <c r="J38" i="2"/>
  <c r="J36" i="2"/>
  <c r="J34" i="2"/>
  <c r="J32" i="2"/>
  <c r="J30" i="2"/>
  <c r="J28" i="2"/>
  <c r="J26" i="2"/>
  <c r="J18" i="2"/>
  <c r="J24" i="2"/>
  <c r="J22" i="2"/>
  <c r="J21" i="2"/>
  <c r="J17" i="2"/>
  <c r="J12" i="2"/>
  <c r="J76" i="2"/>
  <c r="J74" i="2"/>
  <c r="J72" i="2"/>
  <c r="J70" i="2"/>
  <c r="J68" i="2"/>
  <c r="J66" i="2"/>
  <c r="J64" i="2"/>
  <c r="J62" i="2"/>
  <c r="J60" i="2"/>
  <c r="J58" i="2"/>
  <c r="J56" i="2"/>
  <c r="J54" i="2"/>
  <c r="J52" i="2"/>
  <c r="J50" i="2"/>
  <c r="J48" i="2"/>
  <c r="J46" i="2"/>
  <c r="J44" i="2"/>
  <c r="J42" i="2"/>
  <c r="J19" i="2"/>
  <c r="J39" i="2"/>
  <c r="J37" i="2"/>
  <c r="J35" i="2"/>
  <c r="J33" i="2"/>
  <c r="J31" i="2"/>
  <c r="J29" i="2"/>
  <c r="J27" i="2"/>
  <c r="J16" i="2"/>
  <c r="J25" i="2"/>
  <c r="J23" i="2"/>
  <c r="J14" i="2"/>
  <c r="J20" i="2"/>
  <c r="J15" i="2"/>
  <c r="J13" i="2"/>
  <c r="L16" i="4" l="1"/>
  <c r="M13" i="4" l="1"/>
  <c r="M17" i="4"/>
  <c r="M21" i="4"/>
  <c r="M14" i="4"/>
  <c r="M18" i="4"/>
  <c r="M15" i="4"/>
  <c r="M19" i="4"/>
  <c r="M16" i="4"/>
  <c r="M20" i="4"/>
  <c r="R14" i="3"/>
  <c r="R16" i="3"/>
  <c r="R25" i="3"/>
  <c r="R20" i="3"/>
  <c r="R23" i="3"/>
  <c r="R19" i="3"/>
  <c r="R13" i="3"/>
  <c r="R28" i="3"/>
  <c r="R17" i="3"/>
  <c r="R21" i="3"/>
  <c r="R27" i="3"/>
  <c r="R12" i="3"/>
  <c r="R22" i="3"/>
  <c r="R26" i="3"/>
  <c r="R24" i="3"/>
  <c r="R15" i="3" l="1"/>
  <c r="M12" i="4" l="1"/>
  <c r="R18" i="3" l="1"/>
</calcChain>
</file>

<file path=xl/sharedStrings.xml><?xml version="1.0" encoding="utf-8"?>
<sst xmlns="http://schemas.openxmlformats.org/spreadsheetml/2006/main" count="2469" uniqueCount="437">
  <si>
    <t>POŘ.</t>
  </si>
  <si>
    <t>ST.Č.</t>
  </si>
  <si>
    <t>KÓD UCI</t>
  </si>
  <si>
    <t>PŘÍJMENÍ A JMÉNO</t>
  </si>
  <si>
    <t>KLUB</t>
  </si>
  <si>
    <t>LICENCE</t>
  </si>
  <si>
    <t>BODY/ČAS</t>
  </si>
  <si>
    <t>KOLA +/- / ZTRÁTA</t>
  </si>
  <si>
    <t>Rank</t>
  </si>
  <si>
    <t>Race no.</t>
  </si>
  <si>
    <t>UCI code</t>
  </si>
  <si>
    <t>Surname and name</t>
  </si>
  <si>
    <t>Licence</t>
  </si>
  <si>
    <t>Points/Time</t>
  </si>
  <si>
    <t>Laps +/- / GAP</t>
  </si>
  <si>
    <t>Group</t>
  </si>
  <si>
    <t>DRUŽSTVO</t>
  </si>
  <si>
    <t>BONIFIKACE</t>
  </si>
  <si>
    <t>Bonification</t>
  </si>
  <si>
    <t>Legend: / DNF Did Not Finish - nedokončil / DNS Did Not Start - nestartoval / DSQ Disqualified - diskvalifikován / REL Relegated - odvolán</t>
  </si>
  <si>
    <t>Průměrná rychlost / Average Speed: km/h</t>
  </si>
  <si>
    <t>Startovní listina / Start list</t>
  </si>
  <si>
    <t>TJ FAVORIT BRNO</t>
  </si>
  <si>
    <t>Team</t>
  </si>
  <si>
    <t>DUKLA  PRAHA</t>
  </si>
  <si>
    <t>KAT</t>
  </si>
  <si>
    <t>Cat</t>
  </si>
  <si>
    <t>JUNIOŘI   / JUNIORS</t>
  </si>
  <si>
    <t>MAPEI CYKLO KAŇKOVSKÝ</t>
  </si>
  <si>
    <t>CK FESO PETŘVALD</t>
  </si>
  <si>
    <t>TJ KOVO PRAHA</t>
  </si>
  <si>
    <t>CK WINDOOR´S Příbram</t>
  </si>
  <si>
    <t>I, IV</t>
  </si>
  <si>
    <t>III</t>
  </si>
  <si>
    <t>rychlostní</t>
  </si>
  <si>
    <t>ehs</t>
  </si>
  <si>
    <t>cj</t>
  </si>
  <si>
    <t>vs</t>
  </si>
  <si>
    <t>bílý / white</t>
  </si>
  <si>
    <t>žlutý / yellow</t>
  </si>
  <si>
    <t>DNF</t>
  </si>
  <si>
    <t>51.</t>
  </si>
  <si>
    <t>61.</t>
  </si>
  <si>
    <t>60.</t>
  </si>
  <si>
    <t>59.</t>
  </si>
  <si>
    <t>52.</t>
  </si>
  <si>
    <t>58.</t>
  </si>
  <si>
    <t>55.</t>
  </si>
  <si>
    <t>57.</t>
  </si>
  <si>
    <t>56.</t>
  </si>
  <si>
    <t>54.</t>
  </si>
  <si>
    <t>22.</t>
  </si>
  <si>
    <t>53.</t>
  </si>
  <si>
    <t>50.</t>
  </si>
  <si>
    <t>49.</t>
  </si>
  <si>
    <t>41.</t>
  </si>
  <si>
    <t>48.</t>
  </si>
  <si>
    <t>43.</t>
  </si>
  <si>
    <t>47.</t>
  </si>
  <si>
    <t>46.</t>
  </si>
  <si>
    <t>45.</t>
  </si>
  <si>
    <t>12.</t>
  </si>
  <si>
    <t>44.</t>
  </si>
  <si>
    <t>34.</t>
  </si>
  <si>
    <t>30.</t>
  </si>
  <si>
    <t>42.</t>
  </si>
  <si>
    <t>40.</t>
  </si>
  <si>
    <t>39.</t>
  </si>
  <si>
    <t>9.</t>
  </si>
  <si>
    <t>38.</t>
  </si>
  <si>
    <t>37.</t>
  </si>
  <si>
    <t>32.</t>
  </si>
  <si>
    <t>36.</t>
  </si>
  <si>
    <t>35.</t>
  </si>
  <si>
    <t>20.</t>
  </si>
  <si>
    <t>33.</t>
  </si>
  <si>
    <t>5.</t>
  </si>
  <si>
    <t>31.</t>
  </si>
  <si>
    <t>2.</t>
  </si>
  <si>
    <t>29.</t>
  </si>
  <si>
    <t>26.</t>
  </si>
  <si>
    <t>28.</t>
  </si>
  <si>
    <t>27.</t>
  </si>
  <si>
    <t>18.</t>
  </si>
  <si>
    <t>25.</t>
  </si>
  <si>
    <t>13.</t>
  </si>
  <si>
    <t>24.</t>
  </si>
  <si>
    <t>21.</t>
  </si>
  <si>
    <t>23.</t>
  </si>
  <si>
    <t>15.</t>
  </si>
  <si>
    <t>19.</t>
  </si>
  <si>
    <t>17.</t>
  </si>
  <si>
    <t>16.</t>
  </si>
  <si>
    <t>7.</t>
  </si>
  <si>
    <t>14.</t>
  </si>
  <si>
    <t>11.</t>
  </si>
  <si>
    <t>3.</t>
  </si>
  <si>
    <t>10.</t>
  </si>
  <si>
    <t>8.</t>
  </si>
  <si>
    <t>6.</t>
  </si>
  <si>
    <t>4.</t>
  </si>
  <si>
    <t>1.</t>
  </si>
  <si>
    <t>penalizace</t>
  </si>
  <si>
    <t>4 etapa</t>
  </si>
  <si>
    <t>3.etapa</t>
  </si>
  <si>
    <t>2. etapa</t>
  </si>
  <si>
    <t>1.etapa</t>
  </si>
  <si>
    <t>JUNIOŘI / JUNIORS</t>
  </si>
  <si>
    <t>Výsledková listina / Result list</t>
  </si>
  <si>
    <t>1. ET</t>
  </si>
  <si>
    <t>2. ET</t>
  </si>
  <si>
    <t>3. ET</t>
  </si>
  <si>
    <t>4. ET</t>
  </si>
  <si>
    <t>CELKEM</t>
  </si>
  <si>
    <t>Total</t>
  </si>
  <si>
    <t>BODOVACÍ SOUTĚŽ JEDNOTLIVCŮ  /  INDIVIDUAL POINT COMPETITION</t>
  </si>
  <si>
    <t>VRCHAŘSKÁ SOUTĚŽ  /  MOUNTAIN COMPETITION</t>
  </si>
  <si>
    <t>SLOŽENÍ DRUŽSTVA</t>
  </si>
  <si>
    <t>1.ET .</t>
  </si>
  <si>
    <t>2. ET.</t>
  </si>
  <si>
    <t>3. ET.</t>
  </si>
  <si>
    <t>4. ET.</t>
  </si>
  <si>
    <t>CELKOVĚ</t>
  </si>
  <si>
    <t>ZTRÁTA</t>
  </si>
  <si>
    <t>Composition of group</t>
  </si>
  <si>
    <t>1st st</t>
  </si>
  <si>
    <t>2nd st.</t>
  </si>
  <si>
    <t>3rd st.</t>
  </si>
  <si>
    <t>4th st.</t>
  </si>
  <si>
    <t>Overall</t>
  </si>
  <si>
    <t>Gap</t>
  </si>
  <si>
    <t>SOUTĚŽ DRUŽSTEV  /  GROUP COMPETITION</t>
  </si>
  <si>
    <t>2. / 2nd</t>
  </si>
  <si>
    <t>Sprinterská prémie / Sprint premie</t>
  </si>
  <si>
    <t>1. / 1st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</si>
  <si>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</si>
  <si>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</si>
  <si>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</si>
  <si>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</si>
  <si>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</si>
  <si>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</si>
  <si>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</si>
  <si>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</si>
  <si>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</si>
  <si>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</si>
  <si>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1. etapa / 1st stage</t>
  </si>
  <si>
    <t>Nositelé trikotů pro druhou etapu / Jersey holders for the second etape</t>
  </si>
  <si>
    <t xml:space="preserve"> po 1. etapě / after 1st stage</t>
  </si>
  <si>
    <t>72.</t>
  </si>
  <si>
    <t>DNS</t>
  </si>
  <si>
    <t>JUNIOR</t>
  </si>
  <si>
    <t>CZE19940507</t>
  </si>
  <si>
    <t>ŠAFÁŘ Jakub</t>
  </si>
  <si>
    <t>KADET</t>
  </si>
  <si>
    <t>POL19960612</t>
  </si>
  <si>
    <t>KPO-103</t>
  </si>
  <si>
    <t>POL19940717</t>
  </si>
  <si>
    <t>KUBIAK Patryk</t>
  </si>
  <si>
    <t>PROFI SPORT GHOST TEAM CHEB</t>
  </si>
  <si>
    <t>ELITE ženy</t>
  </si>
  <si>
    <t>MAP</t>
  </si>
  <si>
    <t>CZE19940423</t>
  </si>
  <si>
    <t>PONIKELSKÝ Ondřej</t>
  </si>
  <si>
    <t>CZE19941020</t>
  </si>
  <si>
    <t>VENC Lukáš</t>
  </si>
  <si>
    <t>CZE19941024</t>
  </si>
  <si>
    <t>LANT Antonín</t>
  </si>
  <si>
    <t>CYKLISTIKA PRO VŠECHNY KRNOV</t>
  </si>
  <si>
    <t>CZE19950209</t>
  </si>
  <si>
    <t>LICHNOVSKÝ Luděk</t>
  </si>
  <si>
    <t>CZE19940409</t>
  </si>
  <si>
    <t>URBÁŠEK Jan</t>
  </si>
  <si>
    <t>TJ UNIČOV</t>
  </si>
  <si>
    <t>CZE19950830</t>
  </si>
  <si>
    <t>FIALA Petr</t>
  </si>
  <si>
    <t>CZE19940222</t>
  </si>
  <si>
    <t>DOLEŽEL Radovan</t>
  </si>
  <si>
    <t>CZE19940419</t>
  </si>
  <si>
    <t>FRKAL Jakub</t>
  </si>
  <si>
    <t>TJ SIGMA HRANICE</t>
  </si>
  <si>
    <t>CZE19941002</t>
  </si>
  <si>
    <t>KŘÍVÁNEK Tomáš</t>
  </si>
  <si>
    <t>SKC PROSTĚJOV</t>
  </si>
  <si>
    <t>CZE19940414</t>
  </si>
  <si>
    <t>MALEC Tomáš</t>
  </si>
  <si>
    <t>CZE19941222</t>
  </si>
  <si>
    <t>KOTT Ondřej</t>
  </si>
  <si>
    <t>CZE19940926</t>
  </si>
  <si>
    <t>SKÁLA Jan</t>
  </si>
  <si>
    <t>CZE19940303</t>
  </si>
  <si>
    <t>VALEŠ Adam</t>
  </si>
  <si>
    <t>CK EPIC DOHŇANY</t>
  </si>
  <si>
    <t>SVK19940216</t>
  </si>
  <si>
    <t>Místo konání / Place: Lanškroun (CZE)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</si>
  <si>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</si>
  <si>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</si>
  <si>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</si>
  <si>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</si>
  <si>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</si>
  <si>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</si>
  <si>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</si>
  <si>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</si>
  <si>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</si>
  <si>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</si>
  <si>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</si>
  <si>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</si>
  <si>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</si>
  <si>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</si>
  <si>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</si>
  <si>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</si>
  <si>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modré puntíky / blue dots</t>
  </si>
  <si>
    <t>červené puntíky / red dots</t>
  </si>
  <si>
    <t>ČAS STARTU</t>
  </si>
  <si>
    <t>Start time</t>
  </si>
  <si>
    <t>RSC COTTBUS</t>
  </si>
  <si>
    <t>COT</t>
  </si>
  <si>
    <t>DUK</t>
  </si>
  <si>
    <t>ALK</t>
  </si>
  <si>
    <t>KLASIŃSKI Łukasz</t>
  </si>
  <si>
    <t>SVK19941210</t>
  </si>
  <si>
    <t>KOVÁČIK Juraj</t>
  </si>
  <si>
    <t>SVK19941227</t>
  </si>
  <si>
    <t>KRAJÍČEK Matej</t>
  </si>
  <si>
    <t>HRUŠKA Marian</t>
  </si>
  <si>
    <t>2. etapa / 2nd stage</t>
  </si>
  <si>
    <t>STOPKY</t>
  </si>
  <si>
    <t>GAP</t>
  </si>
  <si>
    <t>Com.no.: 22/24</t>
  </si>
  <si>
    <t>Com.no.: 21/24</t>
  </si>
  <si>
    <t>Com.no.: 5/24</t>
  </si>
  <si>
    <t>Com.no.: 9/24</t>
  </si>
  <si>
    <t>Com.no.: 3/24</t>
  </si>
  <si>
    <t>Com.no.: 7/24</t>
  </si>
  <si>
    <t>Com.no.: 1/24</t>
  </si>
  <si>
    <t>Délka / Distance: 10 km</t>
  </si>
  <si>
    <t>R E G I O N E M   O R L I C K A   L A N Š K R O U N   2 0 1 2</t>
  </si>
  <si>
    <t>26. ročník mezinárodního cyklistického závodu juniorů / 26th annual of international cycling race of juniors</t>
  </si>
  <si>
    <t>Datum / Date: 10.08.2012</t>
  </si>
  <si>
    <t>Délka / Distance:  272 km</t>
  </si>
  <si>
    <t>GER19940831</t>
  </si>
  <si>
    <t>WILLWOHL Willi</t>
  </si>
  <si>
    <t>BRA042148-11</t>
  </si>
  <si>
    <t>GER19941213</t>
  </si>
  <si>
    <t>HERRMANN Jonathan</t>
  </si>
  <si>
    <t>BRA081993-11</t>
  </si>
  <si>
    <t>GER19950510</t>
  </si>
  <si>
    <t>ROHDE Leon</t>
  </si>
  <si>
    <t>BRA062166-11</t>
  </si>
  <si>
    <t>JUNIOR*</t>
  </si>
  <si>
    <t>GER19950529</t>
  </si>
  <si>
    <t>WEDLER Tristan</t>
  </si>
  <si>
    <t>BRA042381-11</t>
  </si>
  <si>
    <t>GER19950813</t>
  </si>
  <si>
    <t>JONSCHER Jeremie</t>
  </si>
  <si>
    <t>FRC 90 FRANKFURT</t>
  </si>
  <si>
    <t>BRA044186-11</t>
  </si>
  <si>
    <t>GER19951030</t>
  </si>
  <si>
    <t>KESSLER Robert</t>
  </si>
  <si>
    <t>BRA042992-11</t>
  </si>
  <si>
    <t>HUN19940214</t>
  </si>
  <si>
    <t xml:space="preserve">KENYERES Ábel </t>
  </si>
  <si>
    <t>KSI Csepel SE.</t>
  </si>
  <si>
    <t>H12 R0099</t>
  </si>
  <si>
    <t>CSE</t>
  </si>
  <si>
    <t>VARRÓ Bálint</t>
  </si>
  <si>
    <t>H12 R0116</t>
  </si>
  <si>
    <t>HUN19950419</t>
  </si>
  <si>
    <t>PELIKÁN János</t>
  </si>
  <si>
    <t>Cube Balaton Team</t>
  </si>
  <si>
    <t>H12 R0</t>
  </si>
  <si>
    <t>HUN19950601</t>
  </si>
  <si>
    <t>EMHÖ Ferenc</t>
  </si>
  <si>
    <t>H12 R0110</t>
  </si>
  <si>
    <t>HUN19950712</t>
  </si>
  <si>
    <t>RUTTKAY Zoltán</t>
  </si>
  <si>
    <t>H12 R0112</t>
  </si>
  <si>
    <t>HUN19950807</t>
  </si>
  <si>
    <t>VARRÓ Gergely</t>
  </si>
  <si>
    <t>H12 R0101</t>
  </si>
  <si>
    <t>HUN19951126</t>
  </si>
  <si>
    <t>RÓZSA Balázs</t>
  </si>
  <si>
    <t>H12 R0003</t>
  </si>
  <si>
    <t>USA19941031</t>
  </si>
  <si>
    <t>CANNING Christopher</t>
  </si>
  <si>
    <t>H12 R0115</t>
  </si>
  <si>
    <t>POL19940415</t>
  </si>
  <si>
    <t>ALKS STAL – OCETIX -  IGLOTEX Grudziądz</t>
  </si>
  <si>
    <t>KPO-102</t>
  </si>
  <si>
    <t>KPO-104</t>
  </si>
  <si>
    <t>POL19940722</t>
  </si>
  <si>
    <t>ŁAZAREWICZ Marek</t>
  </si>
  <si>
    <t>KPO-106</t>
  </si>
  <si>
    <t>POL19940911</t>
  </si>
  <si>
    <t>PYLAK Łukasz</t>
  </si>
  <si>
    <t>KPO-111</t>
  </si>
  <si>
    <t>POL19950101</t>
  </si>
  <si>
    <t xml:space="preserve">MADRAK Tomasz             </t>
  </si>
  <si>
    <t>KPO-109</t>
  </si>
  <si>
    <t>POL19951216</t>
  </si>
  <si>
    <t>KORCZYŃSKI Borys</t>
  </si>
  <si>
    <t>POL19960222</t>
  </si>
  <si>
    <t>KRASNODEBSKI Artur</t>
  </si>
  <si>
    <t>KPO-122</t>
  </si>
  <si>
    <t>POL19960604</t>
  </si>
  <si>
    <t xml:space="preserve">GASIOROWSKI Mariusz      </t>
  </si>
  <si>
    <t>KPO-118</t>
  </si>
  <si>
    <t>SAS Błażej</t>
  </si>
  <si>
    <t>KPO-126</t>
  </si>
  <si>
    <t>DOH</t>
  </si>
  <si>
    <t>SVK19950103</t>
  </si>
  <si>
    <t>MIČUDA Simon</t>
  </si>
  <si>
    <t>SLÁVIA ŠG KELLY´S TRENČÍN</t>
  </si>
  <si>
    <t>CZE19940309</t>
  </si>
  <si>
    <t>BALIHAR Jiří</t>
  </si>
  <si>
    <t>CZE19880824</t>
  </si>
  <si>
    <t>BLÁHOVÁ Veronika</t>
  </si>
  <si>
    <t>CZE19951016</t>
  </si>
  <si>
    <t>BROKEŠ Rostislav</t>
  </si>
  <si>
    <t>CZE19950610</t>
  </si>
  <si>
    <t>HEŘMANOVSKÝ Tomáš</t>
  </si>
  <si>
    <t>UNI</t>
  </si>
  <si>
    <t>CZE19941216</t>
  </si>
  <si>
    <t>MLČOCH Martin</t>
  </si>
  <si>
    <t>CZE19920312</t>
  </si>
  <si>
    <t>BARTOŠOVÁ Denisa</t>
  </si>
  <si>
    <t>SK MAXBIKE ORLOVÁ o.s.</t>
  </si>
  <si>
    <t>SKC</t>
  </si>
  <si>
    <t>CZE19860509</t>
  </si>
  <si>
    <t>ŠULCOVÁ Pavlína</t>
  </si>
  <si>
    <t>MERIDA BIKING TEAM</t>
  </si>
  <si>
    <t>KOV</t>
  </si>
  <si>
    <t>CZE19940806</t>
  </si>
  <si>
    <t>REICHEL Sebastian</t>
  </si>
  <si>
    <t>CZE19960306</t>
  </si>
  <si>
    <t>MACKO Michal</t>
  </si>
  <si>
    <t>CZE19960519</t>
  </si>
  <si>
    <t>VYSLOUŽIL Jan</t>
  </si>
  <si>
    <t>CZE19951217</t>
  </si>
  <si>
    <t>OREL Petr</t>
  </si>
  <si>
    <t>CZE19940805</t>
  </si>
  <si>
    <t>VOGELTANZ Radim</t>
  </si>
  <si>
    <t>CZE19960614</t>
  </si>
  <si>
    <t>SKALOŠ Dominik</t>
  </si>
  <si>
    <t>CZE19960118</t>
  </si>
  <si>
    <t>KOHOUT Michal</t>
  </si>
  <si>
    <t>CZE19950101</t>
  </si>
  <si>
    <t>MRÁZEK Lukáš</t>
  </si>
  <si>
    <t>ROCK MACHINE -  CYKLOMAX TEAM</t>
  </si>
  <si>
    <t>CZE19950806</t>
  </si>
  <si>
    <t>MARŠÍK Jan</t>
  </si>
  <si>
    <t>CZE19970916</t>
  </si>
  <si>
    <t>KUNT Lukáš</t>
  </si>
  <si>
    <t>REMERX - MERIDA TEAM  KOLÍN</t>
  </si>
  <si>
    <t>REM</t>
  </si>
  <si>
    <t>CZE19940402</t>
  </si>
  <si>
    <t>LUKEŠ Daniel</t>
  </si>
  <si>
    <t>CZE19940602</t>
  </si>
  <si>
    <t>ŘEHÁK Vít</t>
  </si>
  <si>
    <t>CZE19950927</t>
  </si>
  <si>
    <t>VOMÁČKO Václav</t>
  </si>
  <si>
    <t>CZE19951023</t>
  </si>
  <si>
    <t>NEUMAN Dominik</t>
  </si>
  <si>
    <t>CZE19940505</t>
  </si>
  <si>
    <t>TOMÁŠ Michal</t>
  </si>
  <si>
    <t>CZE19950713</t>
  </si>
  <si>
    <t>SEKANINA Adam</t>
  </si>
  <si>
    <t>MORAVEC MERIDA CZECH MTB TEAM</t>
  </si>
  <si>
    <t>CZE19950920</t>
  </si>
  <si>
    <t>HRACHOVINA Eduard</t>
  </si>
  <si>
    <t>CZE19950315</t>
  </si>
  <si>
    <t>WALA Jan</t>
  </si>
  <si>
    <t>CZE19960716</t>
  </si>
  <si>
    <t>HYNEK Matouš</t>
  </si>
  <si>
    <t>CZE19951213</t>
  </si>
  <si>
    <t>MALÁN Petr</t>
  </si>
  <si>
    <t>TJ ZČE CYKLISTIKA PLZEŇ</t>
  </si>
  <si>
    <t>ADÁMEK Šimon</t>
  </si>
  <si>
    <t>CZE19970109</t>
  </si>
  <si>
    <t>SVATEK Miroslav</t>
  </si>
  <si>
    <t>CZE19940803</t>
  </si>
  <si>
    <t>KALOJÍROS Tomáš</t>
  </si>
  <si>
    <t>BEMANIAX</t>
  </si>
  <si>
    <t>CZE19911014</t>
  </si>
  <si>
    <t>VLK Pavel</t>
  </si>
  <si>
    <t>CZE19940127</t>
  </si>
  <si>
    <t>KOČÍ Matěj</t>
  </si>
  <si>
    <t>TJ STADION LOUNY</t>
  </si>
  <si>
    <t>CK  Příbram</t>
  </si>
  <si>
    <t>CZE19941112</t>
  </si>
  <si>
    <t>MELEZÍNEK Adam</t>
  </si>
  <si>
    <t>CZE19941117</t>
  </si>
  <si>
    <t>KUKRLE Michael</t>
  </si>
  <si>
    <t>CZE19950616</t>
  </si>
  <si>
    <t>BLAŽEK Josef</t>
  </si>
  <si>
    <t>CZE19950623</t>
  </si>
  <si>
    <t>LACINA Jan</t>
  </si>
  <si>
    <t>TEAM LOUNY</t>
  </si>
  <si>
    <t>CZE19950805</t>
  </si>
  <si>
    <t>PIETRULA Nicolas</t>
  </si>
  <si>
    <t>CZE19960501</t>
  </si>
  <si>
    <t>TOMAN Vojtěch</t>
  </si>
  <si>
    <t>CZE19960606</t>
  </si>
  <si>
    <t>KOVÁŘ Jan</t>
  </si>
  <si>
    <t>CZE19960702</t>
  </si>
  <si>
    <t>NOVÁK Přemysl</t>
  </si>
  <si>
    <t>CZE19960727</t>
  </si>
  <si>
    <t>HUŤKA Petr</t>
  </si>
  <si>
    <t xml:space="preserve">MADRAK Paweł                 </t>
  </si>
  <si>
    <t>SVK19940206</t>
  </si>
  <si>
    <t>LAJCHA Juraj</t>
  </si>
  <si>
    <t>SVK19960505</t>
  </si>
  <si>
    <t>GANC Marek</t>
  </si>
  <si>
    <t>počet závodíků / num. of riders: 68</t>
  </si>
  <si>
    <t xml:space="preserve"> po 1. etapě - celkově / after 1st stage - overall</t>
  </si>
  <si>
    <t>4, 43, 65</t>
  </si>
  <si>
    <t>Datum / Date: 10.8. - 12. 8. 2012</t>
  </si>
  <si>
    <t>Datum / Date: 11.8. 2012</t>
  </si>
  <si>
    <t>Datum / Date: 10. 8. 2012</t>
  </si>
  <si>
    <t>E1</t>
  </si>
  <si>
    <t>E2</t>
  </si>
  <si>
    <t>E3</t>
  </si>
  <si>
    <t>E4</t>
  </si>
  <si>
    <t>NAZEV</t>
  </si>
  <si>
    <t>ROCNIK</t>
  </si>
  <si>
    <t>ROKSTR (MEZERY)</t>
  </si>
  <si>
    <t>Parametr</t>
  </si>
  <si>
    <t>Hodnota</t>
  </si>
  <si>
    <t>ETAPY TOTAL</t>
  </si>
  <si>
    <t>KSI Csepel SE., Cube Balaton Team</t>
  </si>
  <si>
    <t>CK EPIC DOHŇANY, SLÁVIA ŠG KELLY´S TRENČÍN</t>
  </si>
  <si>
    <t>DUKLA  PRAHA, ROCK MACHINE -  CYKLOMAX TEAM</t>
  </si>
  <si>
    <t>TJ ZČE CYKLISTIKA PLZEŇ, TJ KOVO PRAHA, PROFI SPORT GHOST TEAM CHEB, BEMANIAX</t>
  </si>
  <si>
    <t>REMERX - MERIDA TEAM  KOLÍN, TJ FAVORIT BRNO, MORAVEC MERIDA CZECH MTB TEAM</t>
  </si>
  <si>
    <t>SKC PROSTĚJOV, CK FESO PETŘVALD, SK MAXBIKE ORLOVÁ o.s.</t>
  </si>
  <si>
    <t>TJ UNIČOV, TJ SIGMA HRANICE, MERIDA BIKING TEAM, CYKLISTIKA PRO VŠECHNY KRNOV</t>
  </si>
  <si>
    <t>4, 67, 2</t>
  </si>
  <si>
    <t>Průměrná rychlost / Average Speed: 41,39 km/h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</si>
</sst>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:ss;@"/>
    <numFmt numFmtId="165" formatCode="h:mm:ss.00"/>
    <numFmt numFmtId="166" formatCode="h:mm:ss.000"/>
    <numFmt numFmtId="167" formatCode="mm:ss.000"/>
    <numFmt numFmtId="168" formatCode="mm:ss.00"/>
  </numFmts>
  <fonts count="34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indexed="55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 CE"/>
    </font>
    <font>
      <sz val="9"/>
      <name val="Calibri"/>
      <family val="2"/>
    </font>
    <font>
      <b/>
      <sz val="9"/>
      <name val="Calibri"/>
      <family val="2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</font>
    <font>
      <b/>
      <sz val="9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fgColor rgb="FFFF000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thin">
        <color indexed="8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1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21" fontId="9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5" fillId="6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16" fillId="0" borderId="0" xfId="0" applyFont="1"/>
    <xf numFmtId="0" fontId="2" fillId="0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7" fillId="7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 applyAlignment="1"/>
    <xf numFmtId="0" fontId="7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5" fontId="2" fillId="0" borderId="0" xfId="0" applyNumberFormat="1" applyFont="1"/>
    <xf numFmtId="0" fontId="0" fillId="0" borderId="0" xfId="0" applyAlignment="1">
      <alignment horizontal="left"/>
    </xf>
    <xf numFmtId="0" fontId="21" fillId="0" borderId="7" xfId="0" applyNumberFormat="1" applyFont="1" applyFill="1" applyBorder="1" applyAlignment="1">
      <alignment horizontal="left" vertical="center"/>
    </xf>
    <xf numFmtId="0" fontId="22" fillId="0" borderId="7" xfId="0" applyNumberFormat="1" applyFont="1" applyFill="1" applyBorder="1" applyAlignment="1">
      <alignment horizontal="center" vertical="center"/>
    </xf>
    <xf numFmtId="21" fontId="2" fillId="0" borderId="7" xfId="0" applyNumberFormat="1" applyFont="1" applyBorder="1" applyAlignment="1">
      <alignment horizontal="center"/>
    </xf>
    <xf numFmtId="21" fontId="19" fillId="0" borderId="7" xfId="0" applyNumberFormat="1" applyFont="1" applyBorder="1" applyAlignment="1">
      <alignment horizontal="center"/>
    </xf>
    <xf numFmtId="0" fontId="1" fillId="0" borderId="0" xfId="1"/>
    <xf numFmtId="0" fontId="3" fillId="0" borderId="0" xfId="1" applyFont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23" fillId="0" borderId="0" xfId="0" applyFont="1"/>
    <xf numFmtId="0" fontId="9" fillId="0" borderId="4" xfId="0" applyFont="1" applyBorder="1" applyAlignment="1">
      <alignment horizontal="center" vertical="center"/>
    </xf>
    <xf numFmtId="21" fontId="3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8" fillId="4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1" applyFont="1"/>
    <xf numFmtId="0" fontId="26" fillId="0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right" vertical="center"/>
    </xf>
    <xf numFmtId="0" fontId="4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/>
    </xf>
    <xf numFmtId="1" fontId="27" fillId="0" borderId="9" xfId="0" applyNumberFormat="1" applyFont="1" applyBorder="1" applyAlignment="1">
      <alignment horizontal="left"/>
    </xf>
    <xf numFmtId="1" fontId="26" fillId="0" borderId="9" xfId="0" applyNumberFormat="1" applyFont="1" applyBorder="1"/>
    <xf numFmtId="0" fontId="26" fillId="0" borderId="9" xfId="0" applyNumberFormat="1" applyFont="1" applyBorder="1" applyAlignment="1">
      <alignment horizontal="left"/>
    </xf>
    <xf numFmtId="0" fontId="26" fillId="0" borderId="9" xfId="0" applyNumberFormat="1" applyFont="1" applyBorder="1" applyAlignment="1">
      <alignment horizontal="center"/>
    </xf>
    <xf numFmtId="167" fontId="27" fillId="4" borderId="9" xfId="0" applyNumberFormat="1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21" fontId="27" fillId="4" borderId="9" xfId="0" applyNumberFormat="1" applyFont="1" applyFill="1" applyBorder="1" applyAlignment="1">
      <alignment horizontal="center"/>
    </xf>
    <xf numFmtId="1" fontId="27" fillId="0" borderId="0" xfId="0" applyNumberFormat="1" applyFont="1" applyBorder="1" applyAlignment="1">
      <alignment horizontal="left"/>
    </xf>
    <xf numFmtId="0" fontId="8" fillId="4" borderId="0" xfId="0" applyFont="1" applyFill="1" applyBorder="1" applyAlignment="1">
      <alignment horizontal="center" vertical="center"/>
    </xf>
    <xf numFmtId="0" fontId="2" fillId="0" borderId="0" xfId="0" applyFont="1"/>
    <xf numFmtId="0" fontId="14" fillId="5" borderId="3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" fillId="0" borderId="0" xfId="0" applyFont="1"/>
    <xf numFmtId="0" fontId="14" fillId="5" borderId="3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0" fontId="9" fillId="12" borderId="1" xfId="0" applyFont="1" applyFill="1" applyBorder="1" applyAlignment="1">
      <alignment horizontal="right" vertical="center"/>
    </xf>
    <xf numFmtId="1" fontId="26" fillId="0" borderId="4" xfId="0" applyNumberFormat="1" applyFont="1" applyBorder="1" applyAlignment="1">
      <alignment horizontal="center"/>
    </xf>
    <xf numFmtId="1" fontId="27" fillId="0" borderId="4" xfId="0" applyNumberFormat="1" applyFont="1" applyBorder="1" applyAlignment="1">
      <alignment horizontal="left"/>
    </xf>
    <xf numFmtId="1" fontId="26" fillId="0" borderId="4" xfId="0" applyNumberFormat="1" applyFont="1" applyBorder="1"/>
    <xf numFmtId="0" fontId="26" fillId="0" borderId="4" xfId="0" applyNumberFormat="1" applyFont="1" applyBorder="1" applyAlignment="1">
      <alignment horizontal="left"/>
    </xf>
    <xf numFmtId="0" fontId="26" fillId="0" borderId="4" xfId="0" applyNumberFormat="1" applyFont="1" applyBorder="1" applyAlignment="1">
      <alignment horizontal="center"/>
    </xf>
    <xf numFmtId="21" fontId="27" fillId="4" borderId="4" xfId="0" applyNumberFormat="1" applyFont="1" applyFill="1" applyBorder="1" applyAlignment="1">
      <alignment horizont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0" fontId="6" fillId="12" borderId="10" xfId="0" applyFont="1" applyFill="1" applyBorder="1" applyAlignment="1">
      <alignment horizontal="right" vertical="center"/>
    </xf>
    <xf numFmtId="0" fontId="0" fillId="13" borderId="0" xfId="0" applyFill="1"/>
    <xf numFmtId="0" fontId="23" fillId="13" borderId="0" xfId="0" applyFont="1" applyFill="1"/>
    <xf numFmtId="0" fontId="2" fillId="0" borderId="0" xfId="0" applyFont="1"/>
    <xf numFmtId="0" fontId="6" fillId="12" borderId="0" xfId="0" applyFont="1" applyFill="1" applyBorder="1" applyAlignment="1">
      <alignment horizontal="left" vertical="center"/>
    </xf>
    <xf numFmtId="20" fontId="0" fillId="0" borderId="0" xfId="0" applyNumberFormat="1"/>
    <xf numFmtId="0" fontId="2" fillId="0" borderId="0" xfId="0" applyFont="1"/>
    <xf numFmtId="168" fontId="3" fillId="0" borderId="4" xfId="0" applyNumberFormat="1" applyFont="1" applyBorder="1" applyAlignment="1">
      <alignment horizontal="center" vertical="center"/>
    </xf>
    <xf numFmtId="21" fontId="2" fillId="0" borderId="0" xfId="0" applyNumberFormat="1" applyFont="1"/>
    <xf numFmtId="166" fontId="0" fillId="14" borderId="0" xfId="0" applyNumberFormat="1" applyFill="1"/>
    <xf numFmtId="166" fontId="1" fillId="14" borderId="0" xfId="0" applyNumberFormat="1" applyFont="1" applyFill="1"/>
    <xf numFmtId="0" fontId="8" fillId="4" borderId="0" xfId="0" applyFont="1" applyFill="1" applyBorder="1" applyAlignment="1">
      <alignment horizontal="center" vertical="center"/>
    </xf>
    <xf numFmtId="0" fontId="2" fillId="0" borderId="0" xfId="0" applyFont="1"/>
    <xf numFmtId="0" fontId="6" fillId="12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168" fontId="27" fillId="15" borderId="4" xfId="0" applyNumberFormat="1" applyFont="1" applyFill="1" applyBorder="1" applyAlignment="1">
      <alignment horizontal="center"/>
    </xf>
    <xf numFmtId="0" fontId="28" fillId="13" borderId="0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/>
    </xf>
    <xf numFmtId="0" fontId="29" fillId="13" borderId="0" xfId="0" applyFont="1" applyFill="1"/>
    <xf numFmtId="165" fontId="29" fillId="13" borderId="0" xfId="0" applyNumberFormat="1" applyFont="1" applyFill="1"/>
    <xf numFmtId="0" fontId="2" fillId="0" borderId="9" xfId="0" applyNumberFormat="1" applyFont="1" applyFill="1" applyBorder="1" applyAlignment="1">
      <alignment horizontal="center"/>
    </xf>
    <xf numFmtId="0" fontId="6" fillId="12" borderId="11" xfId="0" applyFont="1" applyFill="1" applyBorder="1" applyAlignment="1">
      <alignment vertical="center"/>
    </xf>
    <xf numFmtId="0" fontId="2" fillId="12" borderId="11" xfId="0" applyFont="1" applyFill="1" applyBorder="1" applyAlignment="1"/>
    <xf numFmtId="0" fontId="19" fillId="0" borderId="0" xfId="0" applyFont="1" applyBorder="1" applyAlignment="1">
      <alignment horizontal="left" vertical="center"/>
    </xf>
    <xf numFmtId="0" fontId="2" fillId="0" borderId="0" xfId="0" applyFont="1"/>
    <xf numFmtId="0" fontId="6" fillId="10" borderId="0" xfId="0" applyFont="1" applyFill="1" applyBorder="1" applyAlignment="1">
      <alignment horizontal="left" vertical="center"/>
    </xf>
    <xf numFmtId="0" fontId="6" fillId="12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6" fillId="12" borderId="0" xfId="0" applyFont="1" applyFill="1" applyBorder="1" applyAlignment="1">
      <alignment horizontal="left" vertical="center"/>
    </xf>
    <xf numFmtId="0" fontId="2" fillId="0" borderId="0" xfId="1" applyFont="1"/>
    <xf numFmtId="0" fontId="6" fillId="12" borderId="11" xfId="0" applyFont="1" applyFill="1" applyBorder="1" applyAlignment="1">
      <alignment horizontal="left" vertical="center"/>
    </xf>
    <xf numFmtId="1" fontId="31" fillId="0" borderId="9" xfId="0" applyNumberFormat="1" applyFont="1" applyBorder="1" applyAlignment="1">
      <alignment horizontal="center"/>
    </xf>
    <xf numFmtId="0" fontId="31" fillId="0" borderId="9" xfId="0" applyNumberFormat="1" applyFont="1" applyBorder="1" applyAlignment="1">
      <alignment horizontal="center"/>
    </xf>
    <xf numFmtId="167" fontId="31" fillId="4" borderId="9" xfId="0" applyNumberFormat="1" applyFont="1" applyFill="1" applyBorder="1" applyAlignment="1">
      <alignment horizontal="center"/>
    </xf>
    <xf numFmtId="21" fontId="32" fillId="0" borderId="4" xfId="0" applyNumberFormat="1" applyFont="1" applyBorder="1" applyAlignment="1">
      <alignment horizontal="center" vertical="center"/>
    </xf>
    <xf numFmtId="164" fontId="32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6" fillId="12" borderId="0" xfId="0" applyFont="1" applyFill="1" applyBorder="1" applyAlignment="1">
      <alignment horizontal="left" vertical="center"/>
    </xf>
    <xf numFmtId="0" fontId="2" fillId="0" borderId="0" xfId="1" applyFont="1"/>
    <xf numFmtId="0" fontId="1" fillId="0" borderId="0" xfId="0" applyFont="1"/>
    <xf numFmtId="0" fontId="23" fillId="12" borderId="0" xfId="0" applyFont="1" applyFill="1"/>
    <xf numFmtId="1" fontId="26" fillId="0" borderId="9" xfId="0" applyNumberFormat="1" applyFont="1" applyBorder="1" applyAlignment="1">
      <alignment horizontal="left"/>
    </xf>
    <xf numFmtId="1" fontId="30" fillId="0" borderId="9" xfId="0" applyNumberFormat="1" applyFont="1" applyBorder="1" applyAlignment="1">
      <alignment horizontal="left"/>
    </xf>
    <xf numFmtId="1" fontId="33" fillId="0" borderId="9" xfId="0" applyNumberFormat="1" applyFont="1" applyBorder="1" applyAlignment="1">
      <alignment horizontal="left"/>
    </xf>
    <xf numFmtId="1" fontId="26" fillId="0" borderId="0" xfId="0" applyNumberFormat="1" applyFont="1" applyBorder="1" applyAlignment="1">
      <alignment horizontal="center"/>
    </xf>
    <xf numFmtId="1" fontId="26" fillId="0" borderId="0" xfId="0" applyNumberFormat="1" applyFont="1" applyBorder="1"/>
    <xf numFmtId="0" fontId="26" fillId="0" borderId="0" xfId="0" applyNumberFormat="1" applyFont="1" applyBorder="1" applyAlignment="1">
      <alignment horizontal="left"/>
    </xf>
    <xf numFmtId="0" fontId="26" fillId="0" borderId="0" xfId="0" applyNumberFormat="1" applyFont="1" applyBorder="1" applyAlignment="1">
      <alignment horizontal="center"/>
    </xf>
    <xf numFmtId="0" fontId="6" fillId="12" borderId="4" xfId="0" applyNumberFormat="1" applyFont="1" applyFill="1" applyBorder="1" applyAlignment="1">
      <alignment horizontal="center" vertical="center"/>
    </xf>
    <xf numFmtId="1" fontId="30" fillId="0" borderId="0" xfId="0" applyNumberFormat="1" applyFont="1" applyBorder="1" applyAlignment="1">
      <alignment horizontal="left"/>
    </xf>
    <xf numFmtId="0" fontId="8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right" vertical="center"/>
    </xf>
    <xf numFmtId="0" fontId="2" fillId="12" borderId="0" xfId="0" applyFont="1" applyFill="1"/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8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18" fillId="5" borderId="3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left" vertical="center"/>
    </xf>
    <xf numFmtId="0" fontId="2" fillId="10" borderId="0" xfId="0" applyFont="1" applyFill="1"/>
    <xf numFmtId="0" fontId="6" fillId="12" borderId="0" xfId="0" applyFont="1" applyFill="1" applyBorder="1" applyAlignment="1">
      <alignment horizontal="left" vertical="center"/>
    </xf>
  </cellXfs>
  <cellStyles count="3">
    <cellStyle name="Normální" xfId="0" builtinId="0"/>
    <cellStyle name="normální 2" xfId="1"/>
    <cellStyle name="normální_plzen 2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129</xdr:row>
      <xdr:rowOff>104775</xdr:rowOff>
    </xdr:from>
    <xdr:to>
      <xdr:col>9</xdr:col>
      <xdr:colOff>542925</xdr:colOff>
      <xdr:row>151</xdr:row>
      <xdr:rowOff>123825</xdr:rowOff>
    </xdr:to>
    <xdr:pic>
      <xdr:nvPicPr>
        <xdr:cNvPr id="2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221950"/>
          <a:ext cx="830580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126</xdr:row>
      <xdr:rowOff>104775</xdr:rowOff>
    </xdr:from>
    <xdr:to>
      <xdr:col>9</xdr:col>
      <xdr:colOff>542925</xdr:colOff>
      <xdr:row>148</xdr:row>
      <xdr:rowOff>123825</xdr:rowOff>
    </xdr:to>
    <xdr:pic>
      <xdr:nvPicPr>
        <xdr:cNvPr id="2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250525"/>
          <a:ext cx="830580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328084</xdr:colOff>
      <xdr:row>132</xdr:row>
      <xdr:rowOff>158749</xdr:rowOff>
    </xdr:from>
    <xdr:to>
      <xdr:col>10</xdr:col>
      <xdr:colOff>179382</xdr:colOff>
      <xdr:row>155</xdr:row>
      <xdr:rowOff>21165</xdr:rowOff>
    </xdr:to>
    <xdr:pic>
      <xdr:nvPicPr>
        <xdr:cNvPr id="3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6167" y="25463499"/>
          <a:ext cx="8296798" cy="351366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129</xdr:row>
      <xdr:rowOff>105833</xdr:rowOff>
    </xdr:from>
    <xdr:to>
      <xdr:col>9</xdr:col>
      <xdr:colOff>539214</xdr:colOff>
      <xdr:row>151</xdr:row>
      <xdr:rowOff>126999</xdr:rowOff>
    </xdr:to>
    <xdr:pic>
      <xdr:nvPicPr>
        <xdr:cNvPr id="3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9166" y="23061083"/>
          <a:ext cx="8296798" cy="351366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179916</xdr:colOff>
      <xdr:row>140</xdr:row>
      <xdr:rowOff>21166</xdr:rowOff>
    </xdr:from>
    <xdr:to>
      <xdr:col>9</xdr:col>
      <xdr:colOff>306380</xdr:colOff>
      <xdr:row>162</xdr:row>
      <xdr:rowOff>42332</xdr:rowOff>
    </xdr:to>
    <xdr:pic>
      <xdr:nvPicPr>
        <xdr:cNvPr id="4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7999" y="25484666"/>
          <a:ext cx="8296798" cy="351366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63502</xdr:colOff>
      <xdr:row>132</xdr:row>
      <xdr:rowOff>127000</xdr:rowOff>
    </xdr:from>
    <xdr:to>
      <xdr:col>9</xdr:col>
      <xdr:colOff>539216</xdr:colOff>
      <xdr:row>154</xdr:row>
      <xdr:rowOff>148166</xdr:rowOff>
    </xdr:to>
    <xdr:pic>
      <xdr:nvPicPr>
        <xdr:cNvPr id="4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352" y="25968325"/>
          <a:ext cx="8305264" cy="358351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535517</xdr:colOff>
      <xdr:row>59</xdr:row>
      <xdr:rowOff>88899</xdr:rowOff>
    </xdr:from>
    <xdr:to>
      <xdr:col>11</xdr:col>
      <xdr:colOff>189770</xdr:colOff>
      <xdr:row>76</xdr:row>
      <xdr:rowOff>34738</xdr:rowOff>
    </xdr:to>
    <xdr:pic>
      <xdr:nvPicPr>
        <xdr:cNvPr id="3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4017" y="10883899"/>
          <a:ext cx="6499553" cy="275253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179917</xdr:colOff>
      <xdr:row>68</xdr:row>
      <xdr:rowOff>126999</xdr:rowOff>
    </xdr:from>
    <xdr:to>
      <xdr:col>10</xdr:col>
      <xdr:colOff>113570</xdr:colOff>
      <xdr:row>85</xdr:row>
      <xdr:rowOff>72838</xdr:rowOff>
    </xdr:to>
    <xdr:pic>
      <xdr:nvPicPr>
        <xdr:cNvPr id="3" name="Picture 1" descr="/Users/vorechovsky/Desktop/RO - 2011 kopi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2917" y="11027832"/>
          <a:ext cx="6527070" cy="26445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9" sqref="B9"/>
    </sheetView>
  </sheetViews>
  <sheetFormatPr defaultRowHeight="12.75" x14ac:dyDescent="0.2"/>
  <cols>
    <col min="1" max="1" width="18.28515625" bestFit="1" customWidth="1"/>
    <col min="2" max="2" width="90.5703125" bestFit="1" customWidth="1"/>
  </cols>
  <sheetData>
    <row r="1" spans="1:2" x14ac:dyDescent="0.2">
      <c r="A1" s="143" t="s">
        <v>425</v>
      </c>
      <c r="B1" s="143" t="s">
        <v>426</v>
      </c>
    </row>
    <row r="2" spans="1:2" x14ac:dyDescent="0.2">
      <c r="A2" s="47" t="s">
        <v>418</v>
      </c>
      <c r="B2">
        <v>77</v>
      </c>
    </row>
    <row r="3" spans="1:2" x14ac:dyDescent="0.2">
      <c r="A3" s="47" t="s">
        <v>419</v>
      </c>
      <c r="B3">
        <v>10</v>
      </c>
    </row>
    <row r="4" spans="1:2" x14ac:dyDescent="0.2">
      <c r="A4" s="47" t="s">
        <v>420</v>
      </c>
      <c r="B4">
        <v>90</v>
      </c>
    </row>
    <row r="5" spans="1:2" x14ac:dyDescent="0.2">
      <c r="A5" s="47" t="s">
        <v>421</v>
      </c>
      <c r="B5">
        <v>95</v>
      </c>
    </row>
    <row r="6" spans="1:2" x14ac:dyDescent="0.2">
      <c r="A6" s="47" t="s">
        <v>427</v>
      </c>
      <c r="B6">
        <v>272</v>
      </c>
    </row>
    <row r="7" spans="1:2" x14ac:dyDescent="0.2">
      <c r="A7" s="47" t="s">
        <v>422</v>
      </c>
      <c r="B7" t="s">
        <v>235</v>
      </c>
    </row>
    <row r="8" spans="1:2" x14ac:dyDescent="0.2">
      <c r="A8" s="47" t="s">
        <v>423</v>
      </c>
      <c r="B8" t="s">
        <v>236</v>
      </c>
    </row>
    <row r="9" spans="1:2" x14ac:dyDescent="0.2">
      <c r="A9" s="47" t="s">
        <v>424</v>
      </c>
      <c r="B9" s="142">
        <v>2012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zoomScale="90" zoomScaleNormal="90" workbookViewId="0">
      <selection sqref="A1:K1"/>
    </sheetView>
  </sheetViews>
  <sheetFormatPr defaultRowHeight="12.75" x14ac:dyDescent="0.2"/>
  <cols>
    <col min="1" max="1" width="4.85546875" style="129" customWidth="1"/>
    <col min="2" max="2" width="6.140625" style="129" customWidth="1"/>
    <col min="3" max="3" width="14" style="1" customWidth="1"/>
    <col min="4" max="4" width="22.7109375" style="129" customWidth="1"/>
    <col min="5" max="5" width="29.85546875" style="129" customWidth="1"/>
    <col min="6" max="6" width="12.42578125" style="129" bestFit="1" customWidth="1"/>
    <col min="7" max="7" width="8.7109375" style="129" bestFit="1" customWidth="1"/>
    <col min="8" max="8" width="13.85546875" style="129" customWidth="1"/>
    <col min="9" max="9" width="11.7109375" style="129" customWidth="1"/>
    <col min="10" max="10" width="12.140625" style="129" customWidth="1"/>
    <col min="11" max="11" width="8.42578125" style="129" customWidth="1"/>
    <col min="12" max="12" width="9.28515625" hidden="1" customWidth="1"/>
    <col min="13" max="19" width="0" hidden="1" customWidth="1"/>
    <col min="20" max="20" width="16.85546875" hidden="1" customWidth="1"/>
    <col min="21" max="27" width="0" hidden="1" customWidth="1"/>
    <col min="257" max="257" width="4.85546875" customWidth="1"/>
    <col min="258" max="258" width="6.140625" customWidth="1"/>
    <col min="259" max="259" width="14" customWidth="1"/>
    <col min="260" max="260" width="22.7109375" customWidth="1"/>
    <col min="261" max="261" width="29.85546875" customWidth="1"/>
    <col min="262" max="262" width="12.42578125" bestFit="1" customWidth="1"/>
    <col min="263" max="263" width="8.7109375" bestFit="1" customWidth="1"/>
    <col min="264" max="264" width="13.85546875" customWidth="1"/>
    <col min="265" max="265" width="11.7109375" customWidth="1"/>
    <col min="266" max="266" width="12.140625" customWidth="1"/>
    <col min="267" max="267" width="8.42578125" customWidth="1"/>
    <col min="268" max="275" width="0" hidden="1" customWidth="1"/>
    <col min="513" max="513" width="4.85546875" customWidth="1"/>
    <col min="514" max="514" width="6.140625" customWidth="1"/>
    <col min="515" max="515" width="14" customWidth="1"/>
    <col min="516" max="516" width="22.7109375" customWidth="1"/>
    <col min="517" max="517" width="29.85546875" customWidth="1"/>
    <col min="518" max="518" width="12.42578125" bestFit="1" customWidth="1"/>
    <col min="519" max="519" width="8.7109375" bestFit="1" customWidth="1"/>
    <col min="520" max="520" width="13.85546875" customWidth="1"/>
    <col min="521" max="521" width="11.7109375" customWidth="1"/>
    <col min="522" max="522" width="12.140625" customWidth="1"/>
    <col min="523" max="523" width="8.42578125" customWidth="1"/>
    <col min="524" max="531" width="0" hidden="1" customWidth="1"/>
    <col min="769" max="769" width="4.85546875" customWidth="1"/>
    <col min="770" max="770" width="6.140625" customWidth="1"/>
    <col min="771" max="771" width="14" customWidth="1"/>
    <col min="772" max="772" width="22.7109375" customWidth="1"/>
    <col min="773" max="773" width="29.85546875" customWidth="1"/>
    <col min="774" max="774" width="12.42578125" bestFit="1" customWidth="1"/>
    <col min="775" max="775" width="8.7109375" bestFit="1" customWidth="1"/>
    <col min="776" max="776" width="13.85546875" customWidth="1"/>
    <col min="777" max="777" width="11.7109375" customWidth="1"/>
    <col min="778" max="778" width="12.140625" customWidth="1"/>
    <col min="779" max="779" width="8.42578125" customWidth="1"/>
    <col min="780" max="787" width="0" hidden="1" customWidth="1"/>
    <col min="1025" max="1025" width="4.85546875" customWidth="1"/>
    <col min="1026" max="1026" width="6.140625" customWidth="1"/>
    <col min="1027" max="1027" width="14" customWidth="1"/>
    <col min="1028" max="1028" width="22.7109375" customWidth="1"/>
    <col min="1029" max="1029" width="29.85546875" customWidth="1"/>
    <col min="1030" max="1030" width="12.42578125" bestFit="1" customWidth="1"/>
    <col min="1031" max="1031" width="8.7109375" bestFit="1" customWidth="1"/>
    <col min="1032" max="1032" width="13.85546875" customWidth="1"/>
    <col min="1033" max="1033" width="11.7109375" customWidth="1"/>
    <col min="1034" max="1034" width="12.140625" customWidth="1"/>
    <col min="1035" max="1035" width="8.42578125" customWidth="1"/>
    <col min="1036" max="1043" width="0" hidden="1" customWidth="1"/>
    <col min="1281" max="1281" width="4.85546875" customWidth="1"/>
    <col min="1282" max="1282" width="6.140625" customWidth="1"/>
    <col min="1283" max="1283" width="14" customWidth="1"/>
    <col min="1284" max="1284" width="22.7109375" customWidth="1"/>
    <col min="1285" max="1285" width="29.85546875" customWidth="1"/>
    <col min="1286" max="1286" width="12.42578125" bestFit="1" customWidth="1"/>
    <col min="1287" max="1287" width="8.7109375" bestFit="1" customWidth="1"/>
    <col min="1288" max="1288" width="13.85546875" customWidth="1"/>
    <col min="1289" max="1289" width="11.7109375" customWidth="1"/>
    <col min="1290" max="1290" width="12.140625" customWidth="1"/>
    <col min="1291" max="1291" width="8.42578125" customWidth="1"/>
    <col min="1292" max="1299" width="0" hidden="1" customWidth="1"/>
    <col min="1537" max="1537" width="4.85546875" customWidth="1"/>
    <col min="1538" max="1538" width="6.140625" customWidth="1"/>
    <col min="1539" max="1539" width="14" customWidth="1"/>
    <col min="1540" max="1540" width="22.7109375" customWidth="1"/>
    <col min="1541" max="1541" width="29.85546875" customWidth="1"/>
    <col min="1542" max="1542" width="12.42578125" bestFit="1" customWidth="1"/>
    <col min="1543" max="1543" width="8.7109375" bestFit="1" customWidth="1"/>
    <col min="1544" max="1544" width="13.85546875" customWidth="1"/>
    <col min="1545" max="1545" width="11.7109375" customWidth="1"/>
    <col min="1546" max="1546" width="12.140625" customWidth="1"/>
    <col min="1547" max="1547" width="8.42578125" customWidth="1"/>
    <col min="1548" max="1555" width="0" hidden="1" customWidth="1"/>
    <col min="1793" max="1793" width="4.85546875" customWidth="1"/>
    <col min="1794" max="1794" width="6.140625" customWidth="1"/>
    <col min="1795" max="1795" width="14" customWidth="1"/>
    <col min="1796" max="1796" width="22.7109375" customWidth="1"/>
    <col min="1797" max="1797" width="29.85546875" customWidth="1"/>
    <col min="1798" max="1798" width="12.42578125" bestFit="1" customWidth="1"/>
    <col min="1799" max="1799" width="8.7109375" bestFit="1" customWidth="1"/>
    <col min="1800" max="1800" width="13.85546875" customWidth="1"/>
    <col min="1801" max="1801" width="11.7109375" customWidth="1"/>
    <col min="1802" max="1802" width="12.140625" customWidth="1"/>
    <col min="1803" max="1803" width="8.42578125" customWidth="1"/>
    <col min="1804" max="1811" width="0" hidden="1" customWidth="1"/>
    <col min="2049" max="2049" width="4.85546875" customWidth="1"/>
    <col min="2050" max="2050" width="6.140625" customWidth="1"/>
    <col min="2051" max="2051" width="14" customWidth="1"/>
    <col min="2052" max="2052" width="22.7109375" customWidth="1"/>
    <col min="2053" max="2053" width="29.85546875" customWidth="1"/>
    <col min="2054" max="2054" width="12.42578125" bestFit="1" customWidth="1"/>
    <col min="2055" max="2055" width="8.7109375" bestFit="1" customWidth="1"/>
    <col min="2056" max="2056" width="13.85546875" customWidth="1"/>
    <col min="2057" max="2057" width="11.7109375" customWidth="1"/>
    <col min="2058" max="2058" width="12.140625" customWidth="1"/>
    <col min="2059" max="2059" width="8.42578125" customWidth="1"/>
    <col min="2060" max="2067" width="0" hidden="1" customWidth="1"/>
    <col min="2305" max="2305" width="4.85546875" customWidth="1"/>
    <col min="2306" max="2306" width="6.140625" customWidth="1"/>
    <col min="2307" max="2307" width="14" customWidth="1"/>
    <col min="2308" max="2308" width="22.7109375" customWidth="1"/>
    <col min="2309" max="2309" width="29.85546875" customWidth="1"/>
    <col min="2310" max="2310" width="12.42578125" bestFit="1" customWidth="1"/>
    <col min="2311" max="2311" width="8.7109375" bestFit="1" customWidth="1"/>
    <col min="2312" max="2312" width="13.85546875" customWidth="1"/>
    <col min="2313" max="2313" width="11.7109375" customWidth="1"/>
    <col min="2314" max="2314" width="12.140625" customWidth="1"/>
    <col min="2315" max="2315" width="8.42578125" customWidth="1"/>
    <col min="2316" max="2323" width="0" hidden="1" customWidth="1"/>
    <col min="2561" max="2561" width="4.85546875" customWidth="1"/>
    <col min="2562" max="2562" width="6.140625" customWidth="1"/>
    <col min="2563" max="2563" width="14" customWidth="1"/>
    <col min="2564" max="2564" width="22.7109375" customWidth="1"/>
    <col min="2565" max="2565" width="29.85546875" customWidth="1"/>
    <col min="2566" max="2566" width="12.42578125" bestFit="1" customWidth="1"/>
    <col min="2567" max="2567" width="8.7109375" bestFit="1" customWidth="1"/>
    <col min="2568" max="2568" width="13.85546875" customWidth="1"/>
    <col min="2569" max="2569" width="11.7109375" customWidth="1"/>
    <col min="2570" max="2570" width="12.140625" customWidth="1"/>
    <col min="2571" max="2571" width="8.42578125" customWidth="1"/>
    <col min="2572" max="2579" width="0" hidden="1" customWidth="1"/>
    <col min="2817" max="2817" width="4.85546875" customWidth="1"/>
    <col min="2818" max="2818" width="6.140625" customWidth="1"/>
    <col min="2819" max="2819" width="14" customWidth="1"/>
    <col min="2820" max="2820" width="22.7109375" customWidth="1"/>
    <col min="2821" max="2821" width="29.85546875" customWidth="1"/>
    <col min="2822" max="2822" width="12.42578125" bestFit="1" customWidth="1"/>
    <col min="2823" max="2823" width="8.7109375" bestFit="1" customWidth="1"/>
    <col min="2824" max="2824" width="13.85546875" customWidth="1"/>
    <col min="2825" max="2825" width="11.7109375" customWidth="1"/>
    <col min="2826" max="2826" width="12.140625" customWidth="1"/>
    <col min="2827" max="2827" width="8.42578125" customWidth="1"/>
    <col min="2828" max="2835" width="0" hidden="1" customWidth="1"/>
    <col min="3073" max="3073" width="4.85546875" customWidth="1"/>
    <col min="3074" max="3074" width="6.140625" customWidth="1"/>
    <col min="3075" max="3075" width="14" customWidth="1"/>
    <col min="3076" max="3076" width="22.7109375" customWidth="1"/>
    <col min="3077" max="3077" width="29.85546875" customWidth="1"/>
    <col min="3078" max="3078" width="12.42578125" bestFit="1" customWidth="1"/>
    <col min="3079" max="3079" width="8.7109375" bestFit="1" customWidth="1"/>
    <col min="3080" max="3080" width="13.85546875" customWidth="1"/>
    <col min="3081" max="3081" width="11.7109375" customWidth="1"/>
    <col min="3082" max="3082" width="12.140625" customWidth="1"/>
    <col min="3083" max="3083" width="8.42578125" customWidth="1"/>
    <col min="3084" max="3091" width="0" hidden="1" customWidth="1"/>
    <col min="3329" max="3329" width="4.85546875" customWidth="1"/>
    <col min="3330" max="3330" width="6.140625" customWidth="1"/>
    <col min="3331" max="3331" width="14" customWidth="1"/>
    <col min="3332" max="3332" width="22.7109375" customWidth="1"/>
    <col min="3333" max="3333" width="29.85546875" customWidth="1"/>
    <col min="3334" max="3334" width="12.42578125" bestFit="1" customWidth="1"/>
    <col min="3335" max="3335" width="8.7109375" bestFit="1" customWidth="1"/>
    <col min="3336" max="3336" width="13.85546875" customWidth="1"/>
    <col min="3337" max="3337" width="11.7109375" customWidth="1"/>
    <col min="3338" max="3338" width="12.140625" customWidth="1"/>
    <col min="3339" max="3339" width="8.42578125" customWidth="1"/>
    <col min="3340" max="3347" width="0" hidden="1" customWidth="1"/>
    <col min="3585" max="3585" width="4.85546875" customWidth="1"/>
    <col min="3586" max="3586" width="6.140625" customWidth="1"/>
    <col min="3587" max="3587" width="14" customWidth="1"/>
    <col min="3588" max="3588" width="22.7109375" customWidth="1"/>
    <col min="3589" max="3589" width="29.85546875" customWidth="1"/>
    <col min="3590" max="3590" width="12.42578125" bestFit="1" customWidth="1"/>
    <col min="3591" max="3591" width="8.7109375" bestFit="1" customWidth="1"/>
    <col min="3592" max="3592" width="13.85546875" customWidth="1"/>
    <col min="3593" max="3593" width="11.7109375" customWidth="1"/>
    <col min="3594" max="3594" width="12.140625" customWidth="1"/>
    <col min="3595" max="3595" width="8.42578125" customWidth="1"/>
    <col min="3596" max="3603" width="0" hidden="1" customWidth="1"/>
    <col min="3841" max="3841" width="4.85546875" customWidth="1"/>
    <col min="3842" max="3842" width="6.140625" customWidth="1"/>
    <col min="3843" max="3843" width="14" customWidth="1"/>
    <col min="3844" max="3844" width="22.7109375" customWidth="1"/>
    <col min="3845" max="3845" width="29.85546875" customWidth="1"/>
    <col min="3846" max="3846" width="12.42578125" bestFit="1" customWidth="1"/>
    <col min="3847" max="3847" width="8.7109375" bestFit="1" customWidth="1"/>
    <col min="3848" max="3848" width="13.85546875" customWidth="1"/>
    <col min="3849" max="3849" width="11.7109375" customWidth="1"/>
    <col min="3850" max="3850" width="12.140625" customWidth="1"/>
    <col min="3851" max="3851" width="8.42578125" customWidth="1"/>
    <col min="3852" max="3859" width="0" hidden="1" customWidth="1"/>
    <col min="4097" max="4097" width="4.85546875" customWidth="1"/>
    <col min="4098" max="4098" width="6.140625" customWidth="1"/>
    <col min="4099" max="4099" width="14" customWidth="1"/>
    <col min="4100" max="4100" width="22.7109375" customWidth="1"/>
    <col min="4101" max="4101" width="29.85546875" customWidth="1"/>
    <col min="4102" max="4102" width="12.42578125" bestFit="1" customWidth="1"/>
    <col min="4103" max="4103" width="8.7109375" bestFit="1" customWidth="1"/>
    <col min="4104" max="4104" width="13.85546875" customWidth="1"/>
    <col min="4105" max="4105" width="11.7109375" customWidth="1"/>
    <col min="4106" max="4106" width="12.140625" customWidth="1"/>
    <col min="4107" max="4107" width="8.42578125" customWidth="1"/>
    <col min="4108" max="4115" width="0" hidden="1" customWidth="1"/>
    <col min="4353" max="4353" width="4.85546875" customWidth="1"/>
    <col min="4354" max="4354" width="6.140625" customWidth="1"/>
    <col min="4355" max="4355" width="14" customWidth="1"/>
    <col min="4356" max="4356" width="22.7109375" customWidth="1"/>
    <col min="4357" max="4357" width="29.85546875" customWidth="1"/>
    <col min="4358" max="4358" width="12.42578125" bestFit="1" customWidth="1"/>
    <col min="4359" max="4359" width="8.7109375" bestFit="1" customWidth="1"/>
    <col min="4360" max="4360" width="13.85546875" customWidth="1"/>
    <col min="4361" max="4361" width="11.7109375" customWidth="1"/>
    <col min="4362" max="4362" width="12.140625" customWidth="1"/>
    <col min="4363" max="4363" width="8.42578125" customWidth="1"/>
    <col min="4364" max="4371" width="0" hidden="1" customWidth="1"/>
    <col min="4609" max="4609" width="4.85546875" customWidth="1"/>
    <col min="4610" max="4610" width="6.140625" customWidth="1"/>
    <col min="4611" max="4611" width="14" customWidth="1"/>
    <col min="4612" max="4612" width="22.7109375" customWidth="1"/>
    <col min="4613" max="4613" width="29.85546875" customWidth="1"/>
    <col min="4614" max="4614" width="12.42578125" bestFit="1" customWidth="1"/>
    <col min="4615" max="4615" width="8.7109375" bestFit="1" customWidth="1"/>
    <col min="4616" max="4616" width="13.85546875" customWidth="1"/>
    <col min="4617" max="4617" width="11.7109375" customWidth="1"/>
    <col min="4618" max="4618" width="12.140625" customWidth="1"/>
    <col min="4619" max="4619" width="8.42578125" customWidth="1"/>
    <col min="4620" max="4627" width="0" hidden="1" customWidth="1"/>
    <col min="4865" max="4865" width="4.85546875" customWidth="1"/>
    <col min="4866" max="4866" width="6.140625" customWidth="1"/>
    <col min="4867" max="4867" width="14" customWidth="1"/>
    <col min="4868" max="4868" width="22.7109375" customWidth="1"/>
    <col min="4869" max="4869" width="29.85546875" customWidth="1"/>
    <col min="4870" max="4870" width="12.42578125" bestFit="1" customWidth="1"/>
    <col min="4871" max="4871" width="8.7109375" bestFit="1" customWidth="1"/>
    <col min="4872" max="4872" width="13.85546875" customWidth="1"/>
    <col min="4873" max="4873" width="11.7109375" customWidth="1"/>
    <col min="4874" max="4874" width="12.140625" customWidth="1"/>
    <col min="4875" max="4875" width="8.42578125" customWidth="1"/>
    <col min="4876" max="4883" width="0" hidden="1" customWidth="1"/>
    <col min="5121" max="5121" width="4.85546875" customWidth="1"/>
    <col min="5122" max="5122" width="6.140625" customWidth="1"/>
    <col min="5123" max="5123" width="14" customWidth="1"/>
    <col min="5124" max="5124" width="22.7109375" customWidth="1"/>
    <col min="5125" max="5125" width="29.85546875" customWidth="1"/>
    <col min="5126" max="5126" width="12.42578125" bestFit="1" customWidth="1"/>
    <col min="5127" max="5127" width="8.7109375" bestFit="1" customWidth="1"/>
    <col min="5128" max="5128" width="13.85546875" customWidth="1"/>
    <col min="5129" max="5129" width="11.7109375" customWidth="1"/>
    <col min="5130" max="5130" width="12.140625" customWidth="1"/>
    <col min="5131" max="5131" width="8.42578125" customWidth="1"/>
    <col min="5132" max="5139" width="0" hidden="1" customWidth="1"/>
    <col min="5377" max="5377" width="4.85546875" customWidth="1"/>
    <col min="5378" max="5378" width="6.140625" customWidth="1"/>
    <col min="5379" max="5379" width="14" customWidth="1"/>
    <col min="5380" max="5380" width="22.7109375" customWidth="1"/>
    <col min="5381" max="5381" width="29.85546875" customWidth="1"/>
    <col min="5382" max="5382" width="12.42578125" bestFit="1" customWidth="1"/>
    <col min="5383" max="5383" width="8.7109375" bestFit="1" customWidth="1"/>
    <col min="5384" max="5384" width="13.85546875" customWidth="1"/>
    <col min="5385" max="5385" width="11.7109375" customWidth="1"/>
    <col min="5386" max="5386" width="12.140625" customWidth="1"/>
    <col min="5387" max="5387" width="8.42578125" customWidth="1"/>
    <col min="5388" max="5395" width="0" hidden="1" customWidth="1"/>
    <col min="5633" max="5633" width="4.85546875" customWidth="1"/>
    <col min="5634" max="5634" width="6.140625" customWidth="1"/>
    <col min="5635" max="5635" width="14" customWidth="1"/>
    <col min="5636" max="5636" width="22.7109375" customWidth="1"/>
    <col min="5637" max="5637" width="29.85546875" customWidth="1"/>
    <col min="5638" max="5638" width="12.42578125" bestFit="1" customWidth="1"/>
    <col min="5639" max="5639" width="8.7109375" bestFit="1" customWidth="1"/>
    <col min="5640" max="5640" width="13.85546875" customWidth="1"/>
    <col min="5641" max="5641" width="11.7109375" customWidth="1"/>
    <col min="5642" max="5642" width="12.140625" customWidth="1"/>
    <col min="5643" max="5643" width="8.42578125" customWidth="1"/>
    <col min="5644" max="5651" width="0" hidden="1" customWidth="1"/>
    <col min="5889" max="5889" width="4.85546875" customWidth="1"/>
    <col min="5890" max="5890" width="6.140625" customWidth="1"/>
    <col min="5891" max="5891" width="14" customWidth="1"/>
    <col min="5892" max="5892" width="22.7109375" customWidth="1"/>
    <col min="5893" max="5893" width="29.85546875" customWidth="1"/>
    <col min="5894" max="5894" width="12.42578125" bestFit="1" customWidth="1"/>
    <col min="5895" max="5895" width="8.7109375" bestFit="1" customWidth="1"/>
    <col min="5896" max="5896" width="13.85546875" customWidth="1"/>
    <col min="5897" max="5897" width="11.7109375" customWidth="1"/>
    <col min="5898" max="5898" width="12.140625" customWidth="1"/>
    <col min="5899" max="5899" width="8.42578125" customWidth="1"/>
    <col min="5900" max="5907" width="0" hidden="1" customWidth="1"/>
    <col min="6145" max="6145" width="4.85546875" customWidth="1"/>
    <col min="6146" max="6146" width="6.140625" customWidth="1"/>
    <col min="6147" max="6147" width="14" customWidth="1"/>
    <col min="6148" max="6148" width="22.7109375" customWidth="1"/>
    <col min="6149" max="6149" width="29.85546875" customWidth="1"/>
    <col min="6150" max="6150" width="12.42578125" bestFit="1" customWidth="1"/>
    <col min="6151" max="6151" width="8.7109375" bestFit="1" customWidth="1"/>
    <col min="6152" max="6152" width="13.85546875" customWidth="1"/>
    <col min="6153" max="6153" width="11.7109375" customWidth="1"/>
    <col min="6154" max="6154" width="12.140625" customWidth="1"/>
    <col min="6155" max="6155" width="8.42578125" customWidth="1"/>
    <col min="6156" max="6163" width="0" hidden="1" customWidth="1"/>
    <col min="6401" max="6401" width="4.85546875" customWidth="1"/>
    <col min="6402" max="6402" width="6.140625" customWidth="1"/>
    <col min="6403" max="6403" width="14" customWidth="1"/>
    <col min="6404" max="6404" width="22.7109375" customWidth="1"/>
    <col min="6405" max="6405" width="29.85546875" customWidth="1"/>
    <col min="6406" max="6406" width="12.42578125" bestFit="1" customWidth="1"/>
    <col min="6407" max="6407" width="8.7109375" bestFit="1" customWidth="1"/>
    <col min="6408" max="6408" width="13.85546875" customWidth="1"/>
    <col min="6409" max="6409" width="11.7109375" customWidth="1"/>
    <col min="6410" max="6410" width="12.140625" customWidth="1"/>
    <col min="6411" max="6411" width="8.42578125" customWidth="1"/>
    <col min="6412" max="6419" width="0" hidden="1" customWidth="1"/>
    <col min="6657" max="6657" width="4.85546875" customWidth="1"/>
    <col min="6658" max="6658" width="6.140625" customWidth="1"/>
    <col min="6659" max="6659" width="14" customWidth="1"/>
    <col min="6660" max="6660" width="22.7109375" customWidth="1"/>
    <col min="6661" max="6661" width="29.85546875" customWidth="1"/>
    <col min="6662" max="6662" width="12.42578125" bestFit="1" customWidth="1"/>
    <col min="6663" max="6663" width="8.7109375" bestFit="1" customWidth="1"/>
    <col min="6664" max="6664" width="13.85546875" customWidth="1"/>
    <col min="6665" max="6665" width="11.7109375" customWidth="1"/>
    <col min="6666" max="6666" width="12.140625" customWidth="1"/>
    <col min="6667" max="6667" width="8.42578125" customWidth="1"/>
    <col min="6668" max="6675" width="0" hidden="1" customWidth="1"/>
    <col min="6913" max="6913" width="4.85546875" customWidth="1"/>
    <col min="6914" max="6914" width="6.140625" customWidth="1"/>
    <col min="6915" max="6915" width="14" customWidth="1"/>
    <col min="6916" max="6916" width="22.7109375" customWidth="1"/>
    <col min="6917" max="6917" width="29.85546875" customWidth="1"/>
    <col min="6918" max="6918" width="12.42578125" bestFit="1" customWidth="1"/>
    <col min="6919" max="6919" width="8.7109375" bestFit="1" customWidth="1"/>
    <col min="6920" max="6920" width="13.85546875" customWidth="1"/>
    <col min="6921" max="6921" width="11.7109375" customWidth="1"/>
    <col min="6922" max="6922" width="12.140625" customWidth="1"/>
    <col min="6923" max="6923" width="8.42578125" customWidth="1"/>
    <col min="6924" max="6931" width="0" hidden="1" customWidth="1"/>
    <col min="7169" max="7169" width="4.85546875" customWidth="1"/>
    <col min="7170" max="7170" width="6.140625" customWidth="1"/>
    <col min="7171" max="7171" width="14" customWidth="1"/>
    <col min="7172" max="7172" width="22.7109375" customWidth="1"/>
    <col min="7173" max="7173" width="29.85546875" customWidth="1"/>
    <col min="7174" max="7174" width="12.42578125" bestFit="1" customWidth="1"/>
    <col min="7175" max="7175" width="8.7109375" bestFit="1" customWidth="1"/>
    <col min="7176" max="7176" width="13.85546875" customWidth="1"/>
    <col min="7177" max="7177" width="11.7109375" customWidth="1"/>
    <col min="7178" max="7178" width="12.140625" customWidth="1"/>
    <col min="7179" max="7179" width="8.42578125" customWidth="1"/>
    <col min="7180" max="7187" width="0" hidden="1" customWidth="1"/>
    <col min="7425" max="7425" width="4.85546875" customWidth="1"/>
    <col min="7426" max="7426" width="6.140625" customWidth="1"/>
    <col min="7427" max="7427" width="14" customWidth="1"/>
    <col min="7428" max="7428" width="22.7109375" customWidth="1"/>
    <col min="7429" max="7429" width="29.85546875" customWidth="1"/>
    <col min="7430" max="7430" width="12.42578125" bestFit="1" customWidth="1"/>
    <col min="7431" max="7431" width="8.7109375" bestFit="1" customWidth="1"/>
    <col min="7432" max="7432" width="13.85546875" customWidth="1"/>
    <col min="7433" max="7433" width="11.7109375" customWidth="1"/>
    <col min="7434" max="7434" width="12.140625" customWidth="1"/>
    <col min="7435" max="7435" width="8.42578125" customWidth="1"/>
    <col min="7436" max="7443" width="0" hidden="1" customWidth="1"/>
    <col min="7681" max="7681" width="4.85546875" customWidth="1"/>
    <col min="7682" max="7682" width="6.140625" customWidth="1"/>
    <col min="7683" max="7683" width="14" customWidth="1"/>
    <col min="7684" max="7684" width="22.7109375" customWidth="1"/>
    <col min="7685" max="7685" width="29.85546875" customWidth="1"/>
    <col min="7686" max="7686" width="12.42578125" bestFit="1" customWidth="1"/>
    <col min="7687" max="7687" width="8.7109375" bestFit="1" customWidth="1"/>
    <col min="7688" max="7688" width="13.85546875" customWidth="1"/>
    <col min="7689" max="7689" width="11.7109375" customWidth="1"/>
    <col min="7690" max="7690" width="12.140625" customWidth="1"/>
    <col min="7691" max="7691" width="8.42578125" customWidth="1"/>
    <col min="7692" max="7699" width="0" hidden="1" customWidth="1"/>
    <col min="7937" max="7937" width="4.85546875" customWidth="1"/>
    <col min="7938" max="7938" width="6.140625" customWidth="1"/>
    <col min="7939" max="7939" width="14" customWidth="1"/>
    <col min="7940" max="7940" width="22.7109375" customWidth="1"/>
    <col min="7941" max="7941" width="29.85546875" customWidth="1"/>
    <col min="7942" max="7942" width="12.42578125" bestFit="1" customWidth="1"/>
    <col min="7943" max="7943" width="8.7109375" bestFit="1" customWidth="1"/>
    <col min="7944" max="7944" width="13.85546875" customWidth="1"/>
    <col min="7945" max="7945" width="11.7109375" customWidth="1"/>
    <col min="7946" max="7946" width="12.140625" customWidth="1"/>
    <col min="7947" max="7947" width="8.42578125" customWidth="1"/>
    <col min="7948" max="7955" width="0" hidden="1" customWidth="1"/>
    <col min="8193" max="8193" width="4.85546875" customWidth="1"/>
    <col min="8194" max="8194" width="6.140625" customWidth="1"/>
    <col min="8195" max="8195" width="14" customWidth="1"/>
    <col min="8196" max="8196" width="22.7109375" customWidth="1"/>
    <col min="8197" max="8197" width="29.85546875" customWidth="1"/>
    <col min="8198" max="8198" width="12.42578125" bestFit="1" customWidth="1"/>
    <col min="8199" max="8199" width="8.7109375" bestFit="1" customWidth="1"/>
    <col min="8200" max="8200" width="13.85546875" customWidth="1"/>
    <col min="8201" max="8201" width="11.7109375" customWidth="1"/>
    <col min="8202" max="8202" width="12.140625" customWidth="1"/>
    <col min="8203" max="8203" width="8.42578125" customWidth="1"/>
    <col min="8204" max="8211" width="0" hidden="1" customWidth="1"/>
    <col min="8449" max="8449" width="4.85546875" customWidth="1"/>
    <col min="8450" max="8450" width="6.140625" customWidth="1"/>
    <col min="8451" max="8451" width="14" customWidth="1"/>
    <col min="8452" max="8452" width="22.7109375" customWidth="1"/>
    <col min="8453" max="8453" width="29.85546875" customWidth="1"/>
    <col min="8454" max="8454" width="12.42578125" bestFit="1" customWidth="1"/>
    <col min="8455" max="8455" width="8.7109375" bestFit="1" customWidth="1"/>
    <col min="8456" max="8456" width="13.85546875" customWidth="1"/>
    <col min="8457" max="8457" width="11.7109375" customWidth="1"/>
    <col min="8458" max="8458" width="12.140625" customWidth="1"/>
    <col min="8459" max="8459" width="8.42578125" customWidth="1"/>
    <col min="8460" max="8467" width="0" hidden="1" customWidth="1"/>
    <col min="8705" max="8705" width="4.85546875" customWidth="1"/>
    <col min="8706" max="8706" width="6.140625" customWidth="1"/>
    <col min="8707" max="8707" width="14" customWidth="1"/>
    <col min="8708" max="8708" width="22.7109375" customWidth="1"/>
    <col min="8709" max="8709" width="29.85546875" customWidth="1"/>
    <col min="8710" max="8710" width="12.42578125" bestFit="1" customWidth="1"/>
    <col min="8711" max="8711" width="8.7109375" bestFit="1" customWidth="1"/>
    <col min="8712" max="8712" width="13.85546875" customWidth="1"/>
    <col min="8713" max="8713" width="11.7109375" customWidth="1"/>
    <col min="8714" max="8714" width="12.140625" customWidth="1"/>
    <col min="8715" max="8715" width="8.42578125" customWidth="1"/>
    <col min="8716" max="8723" width="0" hidden="1" customWidth="1"/>
    <col min="8961" max="8961" width="4.85546875" customWidth="1"/>
    <col min="8962" max="8962" width="6.140625" customWidth="1"/>
    <col min="8963" max="8963" width="14" customWidth="1"/>
    <col min="8964" max="8964" width="22.7109375" customWidth="1"/>
    <col min="8965" max="8965" width="29.85546875" customWidth="1"/>
    <col min="8966" max="8966" width="12.42578125" bestFit="1" customWidth="1"/>
    <col min="8967" max="8967" width="8.7109375" bestFit="1" customWidth="1"/>
    <col min="8968" max="8968" width="13.85546875" customWidth="1"/>
    <col min="8969" max="8969" width="11.7109375" customWidth="1"/>
    <col min="8970" max="8970" width="12.140625" customWidth="1"/>
    <col min="8971" max="8971" width="8.42578125" customWidth="1"/>
    <col min="8972" max="8979" width="0" hidden="1" customWidth="1"/>
    <col min="9217" max="9217" width="4.85546875" customWidth="1"/>
    <col min="9218" max="9218" width="6.140625" customWidth="1"/>
    <col min="9219" max="9219" width="14" customWidth="1"/>
    <col min="9220" max="9220" width="22.7109375" customWidth="1"/>
    <col min="9221" max="9221" width="29.85546875" customWidth="1"/>
    <col min="9222" max="9222" width="12.42578125" bestFit="1" customWidth="1"/>
    <col min="9223" max="9223" width="8.7109375" bestFit="1" customWidth="1"/>
    <col min="9224" max="9224" width="13.85546875" customWidth="1"/>
    <col min="9225" max="9225" width="11.7109375" customWidth="1"/>
    <col min="9226" max="9226" width="12.140625" customWidth="1"/>
    <col min="9227" max="9227" width="8.42578125" customWidth="1"/>
    <col min="9228" max="9235" width="0" hidden="1" customWidth="1"/>
    <col min="9473" max="9473" width="4.85546875" customWidth="1"/>
    <col min="9474" max="9474" width="6.140625" customWidth="1"/>
    <col min="9475" max="9475" width="14" customWidth="1"/>
    <col min="9476" max="9476" width="22.7109375" customWidth="1"/>
    <col min="9477" max="9477" width="29.85546875" customWidth="1"/>
    <col min="9478" max="9478" width="12.42578125" bestFit="1" customWidth="1"/>
    <col min="9479" max="9479" width="8.7109375" bestFit="1" customWidth="1"/>
    <col min="9480" max="9480" width="13.85546875" customWidth="1"/>
    <col min="9481" max="9481" width="11.7109375" customWidth="1"/>
    <col min="9482" max="9482" width="12.140625" customWidth="1"/>
    <col min="9483" max="9483" width="8.42578125" customWidth="1"/>
    <col min="9484" max="9491" width="0" hidden="1" customWidth="1"/>
    <col min="9729" max="9729" width="4.85546875" customWidth="1"/>
    <col min="9730" max="9730" width="6.140625" customWidth="1"/>
    <col min="9731" max="9731" width="14" customWidth="1"/>
    <col min="9732" max="9732" width="22.7109375" customWidth="1"/>
    <col min="9733" max="9733" width="29.85546875" customWidth="1"/>
    <col min="9734" max="9734" width="12.42578125" bestFit="1" customWidth="1"/>
    <col min="9735" max="9735" width="8.7109375" bestFit="1" customWidth="1"/>
    <col min="9736" max="9736" width="13.85546875" customWidth="1"/>
    <col min="9737" max="9737" width="11.7109375" customWidth="1"/>
    <col min="9738" max="9738" width="12.140625" customWidth="1"/>
    <col min="9739" max="9739" width="8.42578125" customWidth="1"/>
    <col min="9740" max="9747" width="0" hidden="1" customWidth="1"/>
    <col min="9985" max="9985" width="4.85546875" customWidth="1"/>
    <col min="9986" max="9986" width="6.140625" customWidth="1"/>
    <col min="9987" max="9987" width="14" customWidth="1"/>
    <col min="9988" max="9988" width="22.7109375" customWidth="1"/>
    <col min="9989" max="9989" width="29.85546875" customWidth="1"/>
    <col min="9990" max="9990" width="12.42578125" bestFit="1" customWidth="1"/>
    <col min="9991" max="9991" width="8.7109375" bestFit="1" customWidth="1"/>
    <col min="9992" max="9992" width="13.85546875" customWidth="1"/>
    <col min="9993" max="9993" width="11.7109375" customWidth="1"/>
    <col min="9994" max="9994" width="12.140625" customWidth="1"/>
    <col min="9995" max="9995" width="8.42578125" customWidth="1"/>
    <col min="9996" max="10003" width="0" hidden="1" customWidth="1"/>
    <col min="10241" max="10241" width="4.85546875" customWidth="1"/>
    <col min="10242" max="10242" width="6.140625" customWidth="1"/>
    <col min="10243" max="10243" width="14" customWidth="1"/>
    <col min="10244" max="10244" width="22.7109375" customWidth="1"/>
    <col min="10245" max="10245" width="29.85546875" customWidth="1"/>
    <col min="10246" max="10246" width="12.42578125" bestFit="1" customWidth="1"/>
    <col min="10247" max="10247" width="8.7109375" bestFit="1" customWidth="1"/>
    <col min="10248" max="10248" width="13.85546875" customWidth="1"/>
    <col min="10249" max="10249" width="11.7109375" customWidth="1"/>
    <col min="10250" max="10250" width="12.140625" customWidth="1"/>
    <col min="10251" max="10251" width="8.42578125" customWidth="1"/>
    <col min="10252" max="10259" width="0" hidden="1" customWidth="1"/>
    <col min="10497" max="10497" width="4.85546875" customWidth="1"/>
    <col min="10498" max="10498" width="6.140625" customWidth="1"/>
    <col min="10499" max="10499" width="14" customWidth="1"/>
    <col min="10500" max="10500" width="22.7109375" customWidth="1"/>
    <col min="10501" max="10501" width="29.85546875" customWidth="1"/>
    <col min="10502" max="10502" width="12.42578125" bestFit="1" customWidth="1"/>
    <col min="10503" max="10503" width="8.7109375" bestFit="1" customWidth="1"/>
    <col min="10504" max="10504" width="13.85546875" customWidth="1"/>
    <col min="10505" max="10505" width="11.7109375" customWidth="1"/>
    <col min="10506" max="10506" width="12.140625" customWidth="1"/>
    <col min="10507" max="10507" width="8.42578125" customWidth="1"/>
    <col min="10508" max="10515" width="0" hidden="1" customWidth="1"/>
    <col min="10753" max="10753" width="4.85546875" customWidth="1"/>
    <col min="10754" max="10754" width="6.140625" customWidth="1"/>
    <col min="10755" max="10755" width="14" customWidth="1"/>
    <col min="10756" max="10756" width="22.7109375" customWidth="1"/>
    <col min="10757" max="10757" width="29.85546875" customWidth="1"/>
    <col min="10758" max="10758" width="12.42578125" bestFit="1" customWidth="1"/>
    <col min="10759" max="10759" width="8.7109375" bestFit="1" customWidth="1"/>
    <col min="10760" max="10760" width="13.85546875" customWidth="1"/>
    <col min="10761" max="10761" width="11.7109375" customWidth="1"/>
    <col min="10762" max="10762" width="12.140625" customWidth="1"/>
    <col min="10763" max="10763" width="8.42578125" customWidth="1"/>
    <col min="10764" max="10771" width="0" hidden="1" customWidth="1"/>
    <col min="11009" max="11009" width="4.85546875" customWidth="1"/>
    <col min="11010" max="11010" width="6.140625" customWidth="1"/>
    <col min="11011" max="11011" width="14" customWidth="1"/>
    <col min="11012" max="11012" width="22.7109375" customWidth="1"/>
    <col min="11013" max="11013" width="29.85546875" customWidth="1"/>
    <col min="11014" max="11014" width="12.42578125" bestFit="1" customWidth="1"/>
    <col min="11015" max="11015" width="8.7109375" bestFit="1" customWidth="1"/>
    <col min="11016" max="11016" width="13.85546875" customWidth="1"/>
    <col min="11017" max="11017" width="11.7109375" customWidth="1"/>
    <col min="11018" max="11018" width="12.140625" customWidth="1"/>
    <col min="11019" max="11019" width="8.42578125" customWidth="1"/>
    <col min="11020" max="11027" width="0" hidden="1" customWidth="1"/>
    <col min="11265" max="11265" width="4.85546875" customWidth="1"/>
    <col min="11266" max="11266" width="6.140625" customWidth="1"/>
    <col min="11267" max="11267" width="14" customWidth="1"/>
    <col min="11268" max="11268" width="22.7109375" customWidth="1"/>
    <col min="11269" max="11269" width="29.85546875" customWidth="1"/>
    <col min="11270" max="11270" width="12.42578125" bestFit="1" customWidth="1"/>
    <col min="11271" max="11271" width="8.7109375" bestFit="1" customWidth="1"/>
    <col min="11272" max="11272" width="13.85546875" customWidth="1"/>
    <col min="11273" max="11273" width="11.7109375" customWidth="1"/>
    <col min="11274" max="11274" width="12.140625" customWidth="1"/>
    <col min="11275" max="11275" width="8.42578125" customWidth="1"/>
    <col min="11276" max="11283" width="0" hidden="1" customWidth="1"/>
    <col min="11521" max="11521" width="4.85546875" customWidth="1"/>
    <col min="11522" max="11522" width="6.140625" customWidth="1"/>
    <col min="11523" max="11523" width="14" customWidth="1"/>
    <col min="11524" max="11524" width="22.7109375" customWidth="1"/>
    <col min="11525" max="11525" width="29.85546875" customWidth="1"/>
    <col min="11526" max="11526" width="12.42578125" bestFit="1" customWidth="1"/>
    <col min="11527" max="11527" width="8.7109375" bestFit="1" customWidth="1"/>
    <col min="11528" max="11528" width="13.85546875" customWidth="1"/>
    <col min="11529" max="11529" width="11.7109375" customWidth="1"/>
    <col min="11530" max="11530" width="12.140625" customWidth="1"/>
    <col min="11531" max="11531" width="8.42578125" customWidth="1"/>
    <col min="11532" max="11539" width="0" hidden="1" customWidth="1"/>
    <col min="11777" max="11777" width="4.85546875" customWidth="1"/>
    <col min="11778" max="11778" width="6.140625" customWidth="1"/>
    <col min="11779" max="11779" width="14" customWidth="1"/>
    <col min="11780" max="11780" width="22.7109375" customWidth="1"/>
    <col min="11781" max="11781" width="29.85546875" customWidth="1"/>
    <col min="11782" max="11782" width="12.42578125" bestFit="1" customWidth="1"/>
    <col min="11783" max="11783" width="8.7109375" bestFit="1" customWidth="1"/>
    <col min="11784" max="11784" width="13.85546875" customWidth="1"/>
    <col min="11785" max="11785" width="11.7109375" customWidth="1"/>
    <col min="11786" max="11786" width="12.140625" customWidth="1"/>
    <col min="11787" max="11787" width="8.42578125" customWidth="1"/>
    <col min="11788" max="11795" width="0" hidden="1" customWidth="1"/>
    <col min="12033" max="12033" width="4.85546875" customWidth="1"/>
    <col min="12034" max="12034" width="6.140625" customWidth="1"/>
    <col min="12035" max="12035" width="14" customWidth="1"/>
    <col min="12036" max="12036" width="22.7109375" customWidth="1"/>
    <col min="12037" max="12037" width="29.85546875" customWidth="1"/>
    <col min="12038" max="12038" width="12.42578125" bestFit="1" customWidth="1"/>
    <col min="12039" max="12039" width="8.7109375" bestFit="1" customWidth="1"/>
    <col min="12040" max="12040" width="13.85546875" customWidth="1"/>
    <col min="12041" max="12041" width="11.7109375" customWidth="1"/>
    <col min="12042" max="12042" width="12.140625" customWidth="1"/>
    <col min="12043" max="12043" width="8.42578125" customWidth="1"/>
    <col min="12044" max="12051" width="0" hidden="1" customWidth="1"/>
    <col min="12289" max="12289" width="4.85546875" customWidth="1"/>
    <col min="12290" max="12290" width="6.140625" customWidth="1"/>
    <col min="12291" max="12291" width="14" customWidth="1"/>
    <col min="12292" max="12292" width="22.7109375" customWidth="1"/>
    <col min="12293" max="12293" width="29.85546875" customWidth="1"/>
    <col min="12294" max="12294" width="12.42578125" bestFit="1" customWidth="1"/>
    <col min="12295" max="12295" width="8.7109375" bestFit="1" customWidth="1"/>
    <col min="12296" max="12296" width="13.85546875" customWidth="1"/>
    <col min="12297" max="12297" width="11.7109375" customWidth="1"/>
    <col min="12298" max="12298" width="12.140625" customWidth="1"/>
    <col min="12299" max="12299" width="8.42578125" customWidth="1"/>
    <col min="12300" max="12307" width="0" hidden="1" customWidth="1"/>
    <col min="12545" max="12545" width="4.85546875" customWidth="1"/>
    <col min="12546" max="12546" width="6.140625" customWidth="1"/>
    <col min="12547" max="12547" width="14" customWidth="1"/>
    <col min="12548" max="12548" width="22.7109375" customWidth="1"/>
    <col min="12549" max="12549" width="29.85546875" customWidth="1"/>
    <col min="12550" max="12550" width="12.42578125" bestFit="1" customWidth="1"/>
    <col min="12551" max="12551" width="8.7109375" bestFit="1" customWidth="1"/>
    <col min="12552" max="12552" width="13.85546875" customWidth="1"/>
    <col min="12553" max="12553" width="11.7109375" customWidth="1"/>
    <col min="12554" max="12554" width="12.140625" customWidth="1"/>
    <col min="12555" max="12555" width="8.42578125" customWidth="1"/>
    <col min="12556" max="12563" width="0" hidden="1" customWidth="1"/>
    <col min="12801" max="12801" width="4.85546875" customWidth="1"/>
    <col min="12802" max="12802" width="6.140625" customWidth="1"/>
    <col min="12803" max="12803" width="14" customWidth="1"/>
    <col min="12804" max="12804" width="22.7109375" customWidth="1"/>
    <col min="12805" max="12805" width="29.85546875" customWidth="1"/>
    <col min="12806" max="12806" width="12.42578125" bestFit="1" customWidth="1"/>
    <col min="12807" max="12807" width="8.7109375" bestFit="1" customWidth="1"/>
    <col min="12808" max="12808" width="13.85546875" customWidth="1"/>
    <col min="12809" max="12809" width="11.7109375" customWidth="1"/>
    <col min="12810" max="12810" width="12.140625" customWidth="1"/>
    <col min="12811" max="12811" width="8.42578125" customWidth="1"/>
    <col min="12812" max="12819" width="0" hidden="1" customWidth="1"/>
    <col min="13057" max="13057" width="4.85546875" customWidth="1"/>
    <col min="13058" max="13058" width="6.140625" customWidth="1"/>
    <col min="13059" max="13059" width="14" customWidth="1"/>
    <col min="13060" max="13060" width="22.7109375" customWidth="1"/>
    <col min="13061" max="13061" width="29.85546875" customWidth="1"/>
    <col min="13062" max="13062" width="12.42578125" bestFit="1" customWidth="1"/>
    <col min="13063" max="13063" width="8.7109375" bestFit="1" customWidth="1"/>
    <col min="13064" max="13064" width="13.85546875" customWidth="1"/>
    <col min="13065" max="13065" width="11.7109375" customWidth="1"/>
    <col min="13066" max="13066" width="12.140625" customWidth="1"/>
    <col min="13067" max="13067" width="8.42578125" customWidth="1"/>
    <col min="13068" max="13075" width="0" hidden="1" customWidth="1"/>
    <col min="13313" max="13313" width="4.85546875" customWidth="1"/>
    <col min="13314" max="13314" width="6.140625" customWidth="1"/>
    <col min="13315" max="13315" width="14" customWidth="1"/>
    <col min="13316" max="13316" width="22.7109375" customWidth="1"/>
    <col min="13317" max="13317" width="29.85546875" customWidth="1"/>
    <col min="13318" max="13318" width="12.42578125" bestFit="1" customWidth="1"/>
    <col min="13319" max="13319" width="8.7109375" bestFit="1" customWidth="1"/>
    <col min="13320" max="13320" width="13.85546875" customWidth="1"/>
    <col min="13321" max="13321" width="11.7109375" customWidth="1"/>
    <col min="13322" max="13322" width="12.140625" customWidth="1"/>
    <col min="13323" max="13323" width="8.42578125" customWidth="1"/>
    <col min="13324" max="13331" width="0" hidden="1" customWidth="1"/>
    <col min="13569" max="13569" width="4.85546875" customWidth="1"/>
    <col min="13570" max="13570" width="6.140625" customWidth="1"/>
    <col min="13571" max="13571" width="14" customWidth="1"/>
    <col min="13572" max="13572" width="22.7109375" customWidth="1"/>
    <col min="13573" max="13573" width="29.85546875" customWidth="1"/>
    <col min="13574" max="13574" width="12.42578125" bestFit="1" customWidth="1"/>
    <col min="13575" max="13575" width="8.7109375" bestFit="1" customWidth="1"/>
    <col min="13576" max="13576" width="13.85546875" customWidth="1"/>
    <col min="13577" max="13577" width="11.7109375" customWidth="1"/>
    <col min="13578" max="13578" width="12.140625" customWidth="1"/>
    <col min="13579" max="13579" width="8.42578125" customWidth="1"/>
    <col min="13580" max="13587" width="0" hidden="1" customWidth="1"/>
    <col min="13825" max="13825" width="4.85546875" customWidth="1"/>
    <col min="13826" max="13826" width="6.140625" customWidth="1"/>
    <col min="13827" max="13827" width="14" customWidth="1"/>
    <col min="13828" max="13828" width="22.7109375" customWidth="1"/>
    <col min="13829" max="13829" width="29.85546875" customWidth="1"/>
    <col min="13830" max="13830" width="12.42578125" bestFit="1" customWidth="1"/>
    <col min="13831" max="13831" width="8.7109375" bestFit="1" customWidth="1"/>
    <col min="13832" max="13832" width="13.85546875" customWidth="1"/>
    <col min="13833" max="13833" width="11.7109375" customWidth="1"/>
    <col min="13834" max="13834" width="12.140625" customWidth="1"/>
    <col min="13835" max="13835" width="8.42578125" customWidth="1"/>
    <col min="13836" max="13843" width="0" hidden="1" customWidth="1"/>
    <col min="14081" max="14081" width="4.85546875" customWidth="1"/>
    <col min="14082" max="14082" width="6.140625" customWidth="1"/>
    <col min="14083" max="14083" width="14" customWidth="1"/>
    <col min="14084" max="14084" width="22.7109375" customWidth="1"/>
    <col min="14085" max="14085" width="29.85546875" customWidth="1"/>
    <col min="14086" max="14086" width="12.42578125" bestFit="1" customWidth="1"/>
    <col min="14087" max="14087" width="8.7109375" bestFit="1" customWidth="1"/>
    <col min="14088" max="14088" width="13.85546875" customWidth="1"/>
    <col min="14089" max="14089" width="11.7109375" customWidth="1"/>
    <col min="14090" max="14090" width="12.140625" customWidth="1"/>
    <col min="14091" max="14091" width="8.42578125" customWidth="1"/>
    <col min="14092" max="14099" width="0" hidden="1" customWidth="1"/>
    <col min="14337" max="14337" width="4.85546875" customWidth="1"/>
    <col min="14338" max="14338" width="6.140625" customWidth="1"/>
    <col min="14339" max="14339" width="14" customWidth="1"/>
    <col min="14340" max="14340" width="22.7109375" customWidth="1"/>
    <col min="14341" max="14341" width="29.85546875" customWidth="1"/>
    <col min="14342" max="14342" width="12.42578125" bestFit="1" customWidth="1"/>
    <col min="14343" max="14343" width="8.7109375" bestFit="1" customWidth="1"/>
    <col min="14344" max="14344" width="13.85546875" customWidth="1"/>
    <col min="14345" max="14345" width="11.7109375" customWidth="1"/>
    <col min="14346" max="14346" width="12.140625" customWidth="1"/>
    <col min="14347" max="14347" width="8.42578125" customWidth="1"/>
    <col min="14348" max="14355" width="0" hidden="1" customWidth="1"/>
    <col min="14593" max="14593" width="4.85546875" customWidth="1"/>
    <col min="14594" max="14594" width="6.140625" customWidth="1"/>
    <col min="14595" max="14595" width="14" customWidth="1"/>
    <col min="14596" max="14596" width="22.7109375" customWidth="1"/>
    <col min="14597" max="14597" width="29.85546875" customWidth="1"/>
    <col min="14598" max="14598" width="12.42578125" bestFit="1" customWidth="1"/>
    <col min="14599" max="14599" width="8.7109375" bestFit="1" customWidth="1"/>
    <col min="14600" max="14600" width="13.85546875" customWidth="1"/>
    <col min="14601" max="14601" width="11.7109375" customWidth="1"/>
    <col min="14602" max="14602" width="12.140625" customWidth="1"/>
    <col min="14603" max="14603" width="8.42578125" customWidth="1"/>
    <col min="14604" max="14611" width="0" hidden="1" customWidth="1"/>
    <col min="14849" max="14849" width="4.85546875" customWidth="1"/>
    <col min="14850" max="14850" width="6.140625" customWidth="1"/>
    <col min="14851" max="14851" width="14" customWidth="1"/>
    <col min="14852" max="14852" width="22.7109375" customWidth="1"/>
    <col min="14853" max="14853" width="29.85546875" customWidth="1"/>
    <col min="14854" max="14854" width="12.42578125" bestFit="1" customWidth="1"/>
    <col min="14855" max="14855" width="8.7109375" bestFit="1" customWidth="1"/>
    <col min="14856" max="14856" width="13.85546875" customWidth="1"/>
    <col min="14857" max="14857" width="11.7109375" customWidth="1"/>
    <col min="14858" max="14858" width="12.140625" customWidth="1"/>
    <col min="14859" max="14859" width="8.42578125" customWidth="1"/>
    <col min="14860" max="14867" width="0" hidden="1" customWidth="1"/>
    <col min="15105" max="15105" width="4.85546875" customWidth="1"/>
    <col min="15106" max="15106" width="6.140625" customWidth="1"/>
    <col min="15107" max="15107" width="14" customWidth="1"/>
    <col min="15108" max="15108" width="22.7109375" customWidth="1"/>
    <col min="15109" max="15109" width="29.85546875" customWidth="1"/>
    <col min="15110" max="15110" width="12.42578125" bestFit="1" customWidth="1"/>
    <col min="15111" max="15111" width="8.7109375" bestFit="1" customWidth="1"/>
    <col min="15112" max="15112" width="13.85546875" customWidth="1"/>
    <col min="15113" max="15113" width="11.7109375" customWidth="1"/>
    <col min="15114" max="15114" width="12.140625" customWidth="1"/>
    <col min="15115" max="15115" width="8.42578125" customWidth="1"/>
    <col min="15116" max="15123" width="0" hidden="1" customWidth="1"/>
    <col min="15361" max="15361" width="4.85546875" customWidth="1"/>
    <col min="15362" max="15362" width="6.140625" customWidth="1"/>
    <col min="15363" max="15363" width="14" customWidth="1"/>
    <col min="15364" max="15364" width="22.7109375" customWidth="1"/>
    <col min="15365" max="15365" width="29.85546875" customWidth="1"/>
    <col min="15366" max="15366" width="12.42578125" bestFit="1" customWidth="1"/>
    <col min="15367" max="15367" width="8.7109375" bestFit="1" customWidth="1"/>
    <col min="15368" max="15368" width="13.85546875" customWidth="1"/>
    <col min="15369" max="15369" width="11.7109375" customWidth="1"/>
    <col min="15370" max="15370" width="12.140625" customWidth="1"/>
    <col min="15371" max="15371" width="8.42578125" customWidth="1"/>
    <col min="15372" max="15379" width="0" hidden="1" customWidth="1"/>
    <col min="15617" max="15617" width="4.85546875" customWidth="1"/>
    <col min="15618" max="15618" width="6.140625" customWidth="1"/>
    <col min="15619" max="15619" width="14" customWidth="1"/>
    <col min="15620" max="15620" width="22.7109375" customWidth="1"/>
    <col min="15621" max="15621" width="29.85546875" customWidth="1"/>
    <col min="15622" max="15622" width="12.42578125" bestFit="1" customWidth="1"/>
    <col min="15623" max="15623" width="8.7109375" bestFit="1" customWidth="1"/>
    <col min="15624" max="15624" width="13.85546875" customWidth="1"/>
    <col min="15625" max="15625" width="11.7109375" customWidth="1"/>
    <col min="15626" max="15626" width="12.140625" customWidth="1"/>
    <col min="15627" max="15627" width="8.42578125" customWidth="1"/>
    <col min="15628" max="15635" width="0" hidden="1" customWidth="1"/>
    <col min="15873" max="15873" width="4.85546875" customWidth="1"/>
    <col min="15874" max="15874" width="6.140625" customWidth="1"/>
    <col min="15875" max="15875" width="14" customWidth="1"/>
    <col min="15876" max="15876" width="22.7109375" customWidth="1"/>
    <col min="15877" max="15877" width="29.85546875" customWidth="1"/>
    <col min="15878" max="15878" width="12.42578125" bestFit="1" customWidth="1"/>
    <col min="15879" max="15879" width="8.7109375" bestFit="1" customWidth="1"/>
    <col min="15880" max="15880" width="13.85546875" customWidth="1"/>
    <col min="15881" max="15881" width="11.7109375" customWidth="1"/>
    <col min="15882" max="15882" width="12.140625" customWidth="1"/>
    <col min="15883" max="15883" width="8.42578125" customWidth="1"/>
    <col min="15884" max="15891" width="0" hidden="1" customWidth="1"/>
    <col min="16129" max="16129" width="4.85546875" customWidth="1"/>
    <col min="16130" max="16130" width="6.140625" customWidth="1"/>
    <col min="16131" max="16131" width="14" customWidth="1"/>
    <col min="16132" max="16132" width="22.7109375" customWidth="1"/>
    <col min="16133" max="16133" width="29.85546875" customWidth="1"/>
    <col min="16134" max="16134" width="12.42578125" bestFit="1" customWidth="1"/>
    <col min="16135" max="16135" width="8.7109375" bestFit="1" customWidth="1"/>
    <col min="16136" max="16136" width="13.85546875" customWidth="1"/>
    <col min="16137" max="16137" width="11.7109375" customWidth="1"/>
    <col min="16138" max="16138" width="12.140625" customWidth="1"/>
    <col min="16139" max="16139" width="8.42578125" customWidth="1"/>
    <col min="16140" max="16147" width="0" hidden="1" customWidth="1"/>
  </cols>
  <sheetData>
    <row r="1" spans="1:27" ht="26.25" x14ac:dyDescent="0.2">
      <c r="A1" s="154" t="str">
        <f>CTRL!B7</f>
        <v>R E G I O N E M   O R L I C K A   L A N Š K R O U N   2 0 1 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27" ht="21" x14ac:dyDescent="0.35">
      <c r="A2" s="156" t="str">
        <f>CTRL!B8</f>
        <v>26. ročník mezinárodního cyklistického závodu juniorů / 26th annual of international cycling race of juniors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27" ht="15.75" x14ac:dyDescent="0.25">
      <c r="E3" s="130"/>
      <c r="K3" s="2" t="s">
        <v>233</v>
      </c>
    </row>
    <row r="4" spans="1:27" x14ac:dyDescent="0.2">
      <c r="A4" s="64" t="s">
        <v>237</v>
      </c>
      <c r="K4" s="65" t="s">
        <v>193</v>
      </c>
    </row>
    <row r="5" spans="1:27" ht="21" x14ac:dyDescent="0.2">
      <c r="A5" s="158" t="s">
        <v>21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27" ht="9" customHeight="1" x14ac:dyDescent="0.2"/>
    <row r="7" spans="1:27" x14ac:dyDescent="0.2">
      <c r="A7" s="66" t="s">
        <v>0</v>
      </c>
      <c r="B7" s="66" t="s">
        <v>1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25</v>
      </c>
      <c r="H7" s="66" t="s">
        <v>16</v>
      </c>
      <c r="I7" s="66" t="s">
        <v>6</v>
      </c>
      <c r="J7" s="66" t="s">
        <v>7</v>
      </c>
      <c r="K7" s="66" t="s">
        <v>17</v>
      </c>
    </row>
    <row r="8" spans="1:27" x14ac:dyDescent="0.2">
      <c r="A8" s="67" t="s">
        <v>8</v>
      </c>
      <c r="B8" s="67" t="s">
        <v>9</v>
      </c>
      <c r="C8" s="67" t="s">
        <v>10</v>
      </c>
      <c r="D8" s="67" t="s">
        <v>11</v>
      </c>
      <c r="E8" s="67" t="s">
        <v>23</v>
      </c>
      <c r="F8" s="67" t="s">
        <v>12</v>
      </c>
      <c r="G8" s="67" t="s">
        <v>26</v>
      </c>
      <c r="H8" s="67" t="s">
        <v>15</v>
      </c>
      <c r="I8" s="67" t="s">
        <v>13</v>
      </c>
      <c r="J8" s="67" t="s">
        <v>14</v>
      </c>
      <c r="K8" s="67" t="s">
        <v>18</v>
      </c>
    </row>
    <row r="9" spans="1:27" ht="8.25" customHeight="1" thickBot="1" x14ac:dyDescent="0.25"/>
    <row r="10" spans="1:27" ht="15" x14ac:dyDescent="0.2">
      <c r="A10" s="159" t="s">
        <v>27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27" ht="15" x14ac:dyDescent="0.2">
      <c r="A11" s="131" t="str">
        <f xml:space="preserve"> "Délka / Distance:  " &amp; CTRL!B6 &amp; " km"</f>
        <v>Délka / Distance:  272 km</v>
      </c>
      <c r="B11" s="133"/>
      <c r="C11" s="123"/>
      <c r="D11" s="123"/>
      <c r="E11" s="123"/>
      <c r="F11" s="160" t="s">
        <v>20</v>
      </c>
      <c r="G11" s="161"/>
      <c r="H11" s="161"/>
      <c r="I11" s="161"/>
      <c r="J11" s="161"/>
      <c r="K11" s="161"/>
    </row>
    <row r="12" spans="1:27" s="10" customFormat="1" ht="15" customHeight="1" x14ac:dyDescent="0.2">
      <c r="A12" s="75"/>
      <c r="B12" s="68">
        <v>1</v>
      </c>
      <c r="C12" s="68" t="s">
        <v>239</v>
      </c>
      <c r="D12" s="69" t="s">
        <v>240</v>
      </c>
      <c r="E12" s="70" t="s">
        <v>214</v>
      </c>
      <c r="F12" s="71" t="s">
        <v>241</v>
      </c>
      <c r="G12" s="72" t="s">
        <v>150</v>
      </c>
      <c r="H12" s="72" t="s">
        <v>215</v>
      </c>
      <c r="I12" s="73"/>
      <c r="J12" s="8"/>
      <c r="K12" s="9"/>
      <c r="N12" s="11" t="s">
        <v>32</v>
      </c>
      <c r="O12" s="11" t="s">
        <v>33</v>
      </c>
      <c r="P12" s="11" t="s">
        <v>34</v>
      </c>
      <c r="Q12" s="11" t="s">
        <v>35</v>
      </c>
      <c r="R12" s="11" t="s">
        <v>36</v>
      </c>
      <c r="S12" s="11" t="s">
        <v>37</v>
      </c>
      <c r="T12" s="10" t="str">
        <f>IF(MID(C12,7,1)="4","JUNIOR",IF(MID(C12,7,1)="5","JUNION*","KADET A ZBYTEK"))</f>
        <v>JUNIOR</v>
      </c>
      <c r="V12" s="11" t="s">
        <v>32</v>
      </c>
      <c r="W12" s="11" t="s">
        <v>33</v>
      </c>
      <c r="X12" s="11" t="s">
        <v>34</v>
      </c>
      <c r="Y12" s="11" t="s">
        <v>35</v>
      </c>
      <c r="Z12" s="11" t="s">
        <v>36</v>
      </c>
      <c r="AA12" s="11" t="s">
        <v>37</v>
      </c>
    </row>
    <row r="13" spans="1:27" s="10" customFormat="1" ht="15" customHeight="1" x14ac:dyDescent="0.2">
      <c r="A13" s="75"/>
      <c r="B13" s="68">
        <v>2</v>
      </c>
      <c r="C13" s="68" t="s">
        <v>242</v>
      </c>
      <c r="D13" s="69" t="s">
        <v>243</v>
      </c>
      <c r="E13" s="70" t="s">
        <v>214</v>
      </c>
      <c r="F13" s="71" t="s">
        <v>244</v>
      </c>
      <c r="G13" s="72" t="s">
        <v>150</v>
      </c>
      <c r="H13" s="72" t="s">
        <v>215</v>
      </c>
      <c r="I13" s="73"/>
      <c r="J13" s="8"/>
      <c r="K13" s="9"/>
      <c r="N13" s="12">
        <v>1.1574074074074073E-4</v>
      </c>
      <c r="O13" s="12">
        <v>6.9444444444444444E-5</v>
      </c>
      <c r="P13" s="12">
        <v>3.4722222222222202E-5</v>
      </c>
      <c r="Q13" s="13">
        <v>25</v>
      </c>
      <c r="R13" s="13">
        <v>10</v>
      </c>
      <c r="S13" s="13">
        <v>5</v>
      </c>
      <c r="T13" s="10" t="str">
        <f t="shared" ref="T13:T76" si="0">IF(MID(C13,7,1)="4","JUNIOR",IF(MID(C13,7,1)="5","JUNION*","KADET A ZBYTEK"))</f>
        <v>JUNIOR</v>
      </c>
      <c r="V13" s="12">
        <v>1.1574074074074073E-4</v>
      </c>
      <c r="W13" s="12">
        <v>6.9444444444444444E-5</v>
      </c>
      <c r="X13" s="12">
        <v>3.4722222222222202E-5</v>
      </c>
      <c r="Y13" s="13">
        <v>25</v>
      </c>
      <c r="Z13" s="13">
        <v>10</v>
      </c>
      <c r="AA13" s="13">
        <v>5</v>
      </c>
    </row>
    <row r="14" spans="1:27" s="10" customFormat="1" ht="15" customHeight="1" x14ac:dyDescent="0.2">
      <c r="A14" s="75"/>
      <c r="B14" s="68">
        <v>3</v>
      </c>
      <c r="C14" s="68" t="s">
        <v>245</v>
      </c>
      <c r="D14" s="69" t="s">
        <v>246</v>
      </c>
      <c r="E14" s="70" t="s">
        <v>214</v>
      </c>
      <c r="F14" s="71" t="s">
        <v>247</v>
      </c>
      <c r="G14" s="72" t="s">
        <v>248</v>
      </c>
      <c r="H14" s="72" t="s">
        <v>215</v>
      </c>
      <c r="I14" s="73"/>
      <c r="J14" s="8"/>
      <c r="K14" s="9"/>
      <c r="N14" s="12">
        <v>6.9444444444444444E-5</v>
      </c>
      <c r="O14" s="12">
        <v>4.6296296296296294E-5</v>
      </c>
      <c r="P14" s="12">
        <v>2.3148148148148147E-5</v>
      </c>
      <c r="Q14" s="13">
        <v>20</v>
      </c>
      <c r="R14" s="13">
        <v>9</v>
      </c>
      <c r="S14" s="13">
        <v>3</v>
      </c>
      <c r="T14" s="10" t="str">
        <f t="shared" si="0"/>
        <v>JUNION*</v>
      </c>
      <c r="V14" s="12">
        <v>6.9444444444444444E-5</v>
      </c>
      <c r="W14" s="12">
        <v>4.6296296296296294E-5</v>
      </c>
      <c r="X14" s="12">
        <v>2.3148148148148147E-5</v>
      </c>
      <c r="Y14" s="13">
        <v>20</v>
      </c>
      <c r="Z14" s="13">
        <v>9</v>
      </c>
      <c r="AA14" s="13">
        <v>3</v>
      </c>
    </row>
    <row r="15" spans="1:27" s="10" customFormat="1" ht="15" customHeight="1" x14ac:dyDescent="0.2">
      <c r="A15" s="75"/>
      <c r="B15" s="68">
        <v>4</v>
      </c>
      <c r="C15" s="68" t="s">
        <v>249</v>
      </c>
      <c r="D15" s="69" t="s">
        <v>250</v>
      </c>
      <c r="E15" s="70" t="s">
        <v>214</v>
      </c>
      <c r="F15" s="71" t="s">
        <v>251</v>
      </c>
      <c r="G15" s="72" t="s">
        <v>248</v>
      </c>
      <c r="H15" s="72" t="s">
        <v>215</v>
      </c>
      <c r="I15" s="73"/>
      <c r="J15" s="8"/>
      <c r="K15" s="9"/>
      <c r="N15" s="12">
        <v>4.6296296296296294E-5</v>
      </c>
      <c r="O15" s="12">
        <v>2.3148148148148147E-5</v>
      </c>
      <c r="P15" s="12">
        <v>1.1574074074074073E-5</v>
      </c>
      <c r="Q15" s="13">
        <v>16</v>
      </c>
      <c r="R15" s="13">
        <v>8</v>
      </c>
      <c r="S15" s="13">
        <v>2</v>
      </c>
      <c r="T15" s="10" t="str">
        <f t="shared" si="0"/>
        <v>JUNION*</v>
      </c>
      <c r="V15" s="12">
        <v>4.6296296296296294E-5</v>
      </c>
      <c r="W15" s="12">
        <v>2.3148148148148147E-5</v>
      </c>
      <c r="X15" s="12">
        <v>1.1574074074074073E-5</v>
      </c>
      <c r="Y15" s="13">
        <v>16</v>
      </c>
      <c r="Z15" s="13">
        <v>8</v>
      </c>
      <c r="AA15" s="13">
        <v>2</v>
      </c>
    </row>
    <row r="16" spans="1:27" s="10" customFormat="1" ht="15" customHeight="1" x14ac:dyDescent="0.2">
      <c r="A16" s="75"/>
      <c r="B16" s="68">
        <v>5</v>
      </c>
      <c r="C16" s="68" t="s">
        <v>252</v>
      </c>
      <c r="D16" s="69" t="s">
        <v>253</v>
      </c>
      <c r="E16" s="70" t="s">
        <v>254</v>
      </c>
      <c r="F16" s="71" t="s">
        <v>255</v>
      </c>
      <c r="G16" s="72" t="s">
        <v>248</v>
      </c>
      <c r="H16" s="72" t="s">
        <v>215</v>
      </c>
      <c r="I16" s="73"/>
      <c r="J16" s="8"/>
      <c r="K16" s="9"/>
      <c r="N16" s="14"/>
      <c r="O16" s="14"/>
      <c r="P16" s="14"/>
      <c r="Q16" s="13">
        <v>14</v>
      </c>
      <c r="R16" s="13">
        <v>7</v>
      </c>
      <c r="S16" s="13">
        <v>1</v>
      </c>
      <c r="T16" s="10" t="str">
        <f t="shared" si="0"/>
        <v>JUNION*</v>
      </c>
      <c r="V16" s="14"/>
      <c r="W16" s="14"/>
      <c r="X16" s="14"/>
      <c r="Y16" s="13">
        <v>14</v>
      </c>
      <c r="Z16" s="13">
        <v>7</v>
      </c>
      <c r="AA16" s="13">
        <v>1</v>
      </c>
    </row>
    <row r="17" spans="1:27" s="10" customFormat="1" ht="15" customHeight="1" x14ac:dyDescent="0.2">
      <c r="A17" s="75"/>
      <c r="B17" s="68">
        <v>6</v>
      </c>
      <c r="C17" s="68" t="s">
        <v>256</v>
      </c>
      <c r="D17" s="69" t="s">
        <v>257</v>
      </c>
      <c r="E17" s="70" t="s">
        <v>254</v>
      </c>
      <c r="F17" s="71" t="s">
        <v>258</v>
      </c>
      <c r="G17" s="72" t="s">
        <v>248</v>
      </c>
      <c r="H17" s="72" t="s">
        <v>215</v>
      </c>
      <c r="I17" s="73"/>
      <c r="J17" s="8"/>
      <c r="K17" s="9"/>
      <c r="N17" s="14"/>
      <c r="O17" s="14"/>
      <c r="P17" s="14"/>
      <c r="Q17" s="13">
        <v>12</v>
      </c>
      <c r="R17" s="13">
        <v>6</v>
      </c>
      <c r="S17" s="14"/>
      <c r="T17" s="10" t="str">
        <f t="shared" si="0"/>
        <v>JUNION*</v>
      </c>
      <c r="V17" s="14"/>
      <c r="W17" s="14"/>
      <c r="X17" s="14"/>
      <c r="Y17" s="13">
        <v>12</v>
      </c>
      <c r="Z17" s="13">
        <v>6</v>
      </c>
      <c r="AA17" s="14"/>
    </row>
    <row r="18" spans="1:27" s="10" customFormat="1" ht="15" customHeight="1" x14ac:dyDescent="0.2">
      <c r="A18" s="75"/>
      <c r="B18" s="68">
        <v>11</v>
      </c>
      <c r="C18" s="68" t="s">
        <v>259</v>
      </c>
      <c r="D18" s="69" t="s">
        <v>260</v>
      </c>
      <c r="E18" s="70" t="s">
        <v>261</v>
      </c>
      <c r="F18" s="71" t="s">
        <v>262</v>
      </c>
      <c r="G18" s="72" t="s">
        <v>150</v>
      </c>
      <c r="H18" s="72" t="s">
        <v>263</v>
      </c>
      <c r="I18" s="73"/>
      <c r="J18" s="8"/>
      <c r="K18" s="9"/>
      <c r="N18" s="14"/>
      <c r="O18" s="14"/>
      <c r="P18" s="14"/>
      <c r="Q18" s="13">
        <v>10</v>
      </c>
      <c r="R18" s="13">
        <v>5</v>
      </c>
      <c r="S18" s="14"/>
      <c r="T18" s="10" t="str">
        <f t="shared" si="0"/>
        <v>JUNIOR</v>
      </c>
      <c r="V18" s="14"/>
      <c r="W18" s="14"/>
      <c r="X18" s="14"/>
      <c r="Y18" s="13">
        <v>10</v>
      </c>
      <c r="Z18" s="13">
        <v>5</v>
      </c>
      <c r="AA18" s="14"/>
    </row>
    <row r="19" spans="1:27" s="10" customFormat="1" ht="15" customHeight="1" x14ac:dyDescent="0.2">
      <c r="A19" s="75"/>
      <c r="B19" s="68">
        <v>12</v>
      </c>
      <c r="C19" s="68" t="s">
        <v>259</v>
      </c>
      <c r="D19" s="69" t="s">
        <v>264</v>
      </c>
      <c r="E19" s="70" t="s">
        <v>261</v>
      </c>
      <c r="F19" s="71" t="s">
        <v>265</v>
      </c>
      <c r="G19" s="72" t="s">
        <v>150</v>
      </c>
      <c r="H19" s="72" t="s">
        <v>263</v>
      </c>
      <c r="I19" s="73"/>
      <c r="J19" s="8"/>
      <c r="K19" s="9"/>
      <c r="N19" s="14"/>
      <c r="O19" s="14"/>
      <c r="P19" s="14"/>
      <c r="Q19" s="13">
        <v>9</v>
      </c>
      <c r="R19" s="13">
        <v>4</v>
      </c>
      <c r="S19" s="14"/>
      <c r="T19" s="10" t="str">
        <f t="shared" si="0"/>
        <v>JUNIOR</v>
      </c>
      <c r="V19" s="14"/>
      <c r="W19" s="14"/>
      <c r="X19" s="14"/>
      <c r="Y19" s="13">
        <v>9</v>
      </c>
      <c r="Z19" s="13">
        <v>4</v>
      </c>
      <c r="AA19" s="14"/>
    </row>
    <row r="20" spans="1:27" s="10" customFormat="1" ht="15" customHeight="1" x14ac:dyDescent="0.2">
      <c r="A20" s="75"/>
      <c r="B20" s="68">
        <v>13</v>
      </c>
      <c r="C20" s="68" t="s">
        <v>266</v>
      </c>
      <c r="D20" s="69" t="s">
        <v>267</v>
      </c>
      <c r="E20" s="70" t="s">
        <v>268</v>
      </c>
      <c r="F20" s="71" t="s">
        <v>269</v>
      </c>
      <c r="G20" s="72" t="s">
        <v>248</v>
      </c>
      <c r="H20" s="72" t="s">
        <v>263</v>
      </c>
      <c r="I20" s="73"/>
      <c r="J20" s="8"/>
      <c r="K20" s="9"/>
      <c r="N20" s="14"/>
      <c r="O20" s="14"/>
      <c r="P20" s="14"/>
      <c r="Q20" s="13">
        <v>8</v>
      </c>
      <c r="R20" s="13">
        <v>3</v>
      </c>
      <c r="S20" s="14"/>
      <c r="T20" s="10" t="str">
        <f t="shared" si="0"/>
        <v>JUNION*</v>
      </c>
      <c r="V20" s="14"/>
      <c r="W20" s="14"/>
      <c r="X20" s="14"/>
      <c r="Y20" s="13">
        <v>8</v>
      </c>
      <c r="Z20" s="13">
        <v>3</v>
      </c>
      <c r="AA20" s="14"/>
    </row>
    <row r="21" spans="1:27" s="10" customFormat="1" ht="15" customHeight="1" x14ac:dyDescent="0.2">
      <c r="A21" s="75"/>
      <c r="B21" s="68">
        <v>14</v>
      </c>
      <c r="C21" s="68" t="s">
        <v>270</v>
      </c>
      <c r="D21" s="69" t="s">
        <v>271</v>
      </c>
      <c r="E21" s="70" t="s">
        <v>261</v>
      </c>
      <c r="F21" s="71" t="s">
        <v>272</v>
      </c>
      <c r="G21" s="72" t="s">
        <v>248</v>
      </c>
      <c r="H21" s="72" t="s">
        <v>263</v>
      </c>
      <c r="I21" s="73"/>
      <c r="J21" s="8"/>
      <c r="K21" s="9"/>
      <c r="N21" s="14"/>
      <c r="O21" s="14"/>
      <c r="P21" s="14"/>
      <c r="Q21" s="13">
        <v>7</v>
      </c>
      <c r="R21" s="13">
        <v>2</v>
      </c>
      <c r="S21" s="14"/>
      <c r="T21" s="10" t="str">
        <f t="shared" si="0"/>
        <v>JUNION*</v>
      </c>
      <c r="V21" s="14"/>
      <c r="W21" s="14"/>
      <c r="X21" s="14"/>
      <c r="Y21" s="13">
        <v>7</v>
      </c>
      <c r="Z21" s="13">
        <v>2</v>
      </c>
      <c r="AA21" s="14"/>
    </row>
    <row r="22" spans="1:27" s="10" customFormat="1" ht="15" customHeight="1" x14ac:dyDescent="0.2">
      <c r="A22" s="75"/>
      <c r="B22" s="68">
        <v>15</v>
      </c>
      <c r="C22" s="68" t="s">
        <v>273</v>
      </c>
      <c r="D22" s="69" t="s">
        <v>274</v>
      </c>
      <c r="E22" s="70" t="s">
        <v>261</v>
      </c>
      <c r="F22" s="71" t="s">
        <v>275</v>
      </c>
      <c r="G22" s="72" t="s">
        <v>248</v>
      </c>
      <c r="H22" s="72" t="s">
        <v>263</v>
      </c>
      <c r="I22" s="73"/>
      <c r="J22" s="8"/>
      <c r="K22" s="9"/>
      <c r="N22" s="14"/>
      <c r="O22" s="14"/>
      <c r="P22" s="14"/>
      <c r="Q22" s="13">
        <v>6</v>
      </c>
      <c r="R22" s="13">
        <v>1</v>
      </c>
      <c r="S22" s="14"/>
      <c r="T22" s="10" t="str">
        <f t="shared" si="0"/>
        <v>JUNION*</v>
      </c>
      <c r="V22" s="14"/>
      <c r="W22" s="14"/>
      <c r="X22" s="14"/>
      <c r="Y22" s="13">
        <v>6</v>
      </c>
      <c r="Z22" s="13">
        <v>1</v>
      </c>
      <c r="AA22" s="14"/>
    </row>
    <row r="23" spans="1:27" s="10" customFormat="1" ht="15" customHeight="1" x14ac:dyDescent="0.2">
      <c r="A23" s="75"/>
      <c r="B23" s="68">
        <v>16</v>
      </c>
      <c r="C23" s="68" t="s">
        <v>276</v>
      </c>
      <c r="D23" s="69" t="s">
        <v>277</v>
      </c>
      <c r="E23" s="70" t="s">
        <v>261</v>
      </c>
      <c r="F23" s="71" t="s">
        <v>278</v>
      </c>
      <c r="G23" s="72" t="s">
        <v>248</v>
      </c>
      <c r="H23" s="72" t="s">
        <v>263</v>
      </c>
      <c r="I23" s="73"/>
      <c r="J23" s="8"/>
      <c r="K23" s="9"/>
      <c r="N23" s="14"/>
      <c r="O23" s="14"/>
      <c r="P23" s="14"/>
      <c r="Q23" s="13">
        <v>5</v>
      </c>
      <c r="R23" s="13"/>
      <c r="S23" s="14"/>
      <c r="T23" s="10" t="str">
        <f t="shared" si="0"/>
        <v>JUNION*</v>
      </c>
      <c r="V23" s="14"/>
      <c r="W23" s="14"/>
      <c r="X23" s="14"/>
      <c r="Y23" s="13">
        <v>5</v>
      </c>
      <c r="Z23" s="13"/>
      <c r="AA23" s="14"/>
    </row>
    <row r="24" spans="1:27" s="10" customFormat="1" ht="15" customHeight="1" x14ac:dyDescent="0.2">
      <c r="A24" s="75"/>
      <c r="B24" s="68">
        <v>17</v>
      </c>
      <c r="C24" s="68" t="s">
        <v>279</v>
      </c>
      <c r="D24" s="69" t="s">
        <v>280</v>
      </c>
      <c r="E24" s="70" t="s">
        <v>261</v>
      </c>
      <c r="F24" s="71" t="s">
        <v>281</v>
      </c>
      <c r="G24" s="72" t="s">
        <v>248</v>
      </c>
      <c r="H24" s="72" t="s">
        <v>263</v>
      </c>
      <c r="I24" s="73"/>
      <c r="J24" s="8"/>
      <c r="K24" s="9"/>
      <c r="N24" s="14"/>
      <c r="O24" s="14"/>
      <c r="P24" s="14"/>
      <c r="Q24" s="13">
        <v>4</v>
      </c>
      <c r="R24" s="13"/>
      <c r="S24" s="14"/>
      <c r="T24" s="10" t="str">
        <f t="shared" si="0"/>
        <v>JUNION*</v>
      </c>
      <c r="V24" s="14"/>
      <c r="W24" s="14"/>
      <c r="X24" s="14"/>
      <c r="Y24" s="13">
        <v>4</v>
      </c>
      <c r="Z24" s="13"/>
      <c r="AA24" s="14"/>
    </row>
    <row r="25" spans="1:27" s="10" customFormat="1" ht="15" customHeight="1" x14ac:dyDescent="0.2">
      <c r="A25" s="75"/>
      <c r="B25" s="68">
        <v>18</v>
      </c>
      <c r="C25" s="68" t="s">
        <v>282</v>
      </c>
      <c r="D25" s="69" t="s">
        <v>283</v>
      </c>
      <c r="E25" s="70" t="s">
        <v>261</v>
      </c>
      <c r="F25" s="71" t="s">
        <v>284</v>
      </c>
      <c r="G25" s="72" t="s">
        <v>150</v>
      </c>
      <c r="H25" s="72" t="s">
        <v>263</v>
      </c>
      <c r="I25" s="73"/>
      <c r="J25" s="8"/>
      <c r="K25" s="9"/>
      <c r="N25" s="14"/>
      <c r="O25" s="14"/>
      <c r="P25" s="14"/>
      <c r="Q25" s="13">
        <v>3</v>
      </c>
      <c r="R25" s="13"/>
      <c r="S25" s="14"/>
      <c r="T25" s="10" t="str">
        <f t="shared" si="0"/>
        <v>JUNIOR</v>
      </c>
      <c r="V25" s="14"/>
      <c r="W25" s="14"/>
      <c r="X25" s="14"/>
      <c r="Y25" s="13">
        <v>3</v>
      </c>
      <c r="Z25" s="13"/>
      <c r="AA25" s="14"/>
    </row>
    <row r="26" spans="1:27" s="10" customFormat="1" ht="15" customHeight="1" x14ac:dyDescent="0.2">
      <c r="A26" s="75"/>
      <c r="B26" s="68">
        <v>21</v>
      </c>
      <c r="C26" s="68" t="s">
        <v>285</v>
      </c>
      <c r="D26" s="69" t="s">
        <v>218</v>
      </c>
      <c r="E26" s="70" t="s">
        <v>286</v>
      </c>
      <c r="F26" s="71" t="s">
        <v>287</v>
      </c>
      <c r="G26" s="72" t="s">
        <v>150</v>
      </c>
      <c r="H26" s="72" t="s">
        <v>217</v>
      </c>
      <c r="I26" s="73"/>
      <c r="J26" s="8"/>
      <c r="K26" s="9"/>
      <c r="N26" s="14"/>
      <c r="O26" s="14"/>
      <c r="P26" s="14"/>
      <c r="Q26" s="13">
        <v>2</v>
      </c>
      <c r="R26" s="13"/>
      <c r="S26" s="14"/>
      <c r="T26" s="10" t="str">
        <f t="shared" si="0"/>
        <v>JUNIOR</v>
      </c>
      <c r="V26" s="14"/>
      <c r="W26" s="14"/>
      <c r="X26" s="14"/>
      <c r="Y26" s="13">
        <v>2</v>
      </c>
      <c r="Z26" s="13"/>
      <c r="AA26" s="14"/>
    </row>
    <row r="27" spans="1:27" s="10" customFormat="1" ht="15" customHeight="1" x14ac:dyDescent="0.2">
      <c r="A27" s="75"/>
      <c r="B27" s="68">
        <v>22</v>
      </c>
      <c r="C27" s="68" t="s">
        <v>156</v>
      </c>
      <c r="D27" s="69" t="s">
        <v>157</v>
      </c>
      <c r="E27" s="70" t="s">
        <v>286</v>
      </c>
      <c r="F27" s="71" t="s">
        <v>288</v>
      </c>
      <c r="G27" s="72" t="s">
        <v>150</v>
      </c>
      <c r="H27" s="72" t="s">
        <v>217</v>
      </c>
      <c r="I27" s="73"/>
      <c r="J27" s="8"/>
      <c r="K27" s="9"/>
      <c r="N27" s="14"/>
      <c r="O27" s="14"/>
      <c r="P27" s="14"/>
      <c r="Q27" s="13">
        <v>1</v>
      </c>
      <c r="R27" s="13"/>
      <c r="S27" s="14"/>
      <c r="T27" s="10" t="str">
        <f t="shared" si="0"/>
        <v>JUNIOR</v>
      </c>
      <c r="V27" s="14"/>
      <c r="W27" s="14"/>
      <c r="X27" s="14"/>
      <c r="Y27" s="13">
        <v>1</v>
      </c>
      <c r="Z27" s="13"/>
      <c r="AA27" s="14"/>
    </row>
    <row r="28" spans="1:27" s="10" customFormat="1" ht="15" customHeight="1" x14ac:dyDescent="0.2">
      <c r="A28" s="75"/>
      <c r="B28" s="68">
        <v>23</v>
      </c>
      <c r="C28" s="68" t="s">
        <v>289</v>
      </c>
      <c r="D28" s="69" t="s">
        <v>290</v>
      </c>
      <c r="E28" s="70" t="s">
        <v>286</v>
      </c>
      <c r="F28" s="71" t="s">
        <v>291</v>
      </c>
      <c r="G28" s="72" t="s">
        <v>150</v>
      </c>
      <c r="H28" s="72" t="s">
        <v>217</v>
      </c>
      <c r="I28" s="73"/>
      <c r="J28" s="8"/>
      <c r="K28" s="9"/>
      <c r="T28" s="10" t="str">
        <f t="shared" si="0"/>
        <v>JUNIOR</v>
      </c>
    </row>
    <row r="29" spans="1:27" s="10" customFormat="1" ht="15" customHeight="1" x14ac:dyDescent="0.2">
      <c r="A29" s="75"/>
      <c r="B29" s="68">
        <v>24</v>
      </c>
      <c r="C29" s="68" t="s">
        <v>292</v>
      </c>
      <c r="D29" s="69" t="s">
        <v>293</v>
      </c>
      <c r="E29" s="70" t="s">
        <v>286</v>
      </c>
      <c r="F29" s="71" t="s">
        <v>294</v>
      </c>
      <c r="G29" s="72" t="s">
        <v>150</v>
      </c>
      <c r="H29" s="72" t="s">
        <v>217</v>
      </c>
      <c r="I29" s="73"/>
      <c r="J29" s="8"/>
      <c r="K29" s="9"/>
      <c r="T29" s="10" t="str">
        <f t="shared" si="0"/>
        <v>JUNIOR</v>
      </c>
    </row>
    <row r="30" spans="1:27" s="10" customFormat="1" ht="15" customHeight="1" x14ac:dyDescent="0.2">
      <c r="A30" s="75"/>
      <c r="B30" s="68">
        <v>25</v>
      </c>
      <c r="C30" s="68" t="s">
        <v>295</v>
      </c>
      <c r="D30" s="69" t="s">
        <v>296</v>
      </c>
      <c r="E30" s="70" t="s">
        <v>286</v>
      </c>
      <c r="F30" s="71" t="s">
        <v>297</v>
      </c>
      <c r="G30" s="72" t="s">
        <v>248</v>
      </c>
      <c r="H30" s="72" t="s">
        <v>217</v>
      </c>
      <c r="I30" s="73"/>
      <c r="J30" s="8"/>
      <c r="K30" s="9"/>
      <c r="T30" s="10" t="str">
        <f t="shared" si="0"/>
        <v>JUNION*</v>
      </c>
    </row>
    <row r="31" spans="1:27" s="10" customFormat="1" ht="15" customHeight="1" x14ac:dyDescent="0.2">
      <c r="A31" s="75"/>
      <c r="B31" s="68">
        <v>26</v>
      </c>
      <c r="C31" s="68" t="s">
        <v>298</v>
      </c>
      <c r="D31" s="69" t="s">
        <v>299</v>
      </c>
      <c r="E31" s="70" t="s">
        <v>286</v>
      </c>
      <c r="F31" s="71" t="s">
        <v>155</v>
      </c>
      <c r="G31" s="72" t="s">
        <v>248</v>
      </c>
      <c r="H31" s="72" t="s">
        <v>217</v>
      </c>
      <c r="I31" s="73"/>
      <c r="J31" s="8"/>
      <c r="K31" s="9"/>
      <c r="T31" s="10" t="str">
        <f t="shared" si="0"/>
        <v>JUNION*</v>
      </c>
    </row>
    <row r="32" spans="1:27" s="10" customFormat="1" ht="15" customHeight="1" x14ac:dyDescent="0.2">
      <c r="A32" s="75"/>
      <c r="B32" s="68">
        <v>27</v>
      </c>
      <c r="C32" s="68" t="s">
        <v>300</v>
      </c>
      <c r="D32" s="69" t="s">
        <v>301</v>
      </c>
      <c r="E32" s="70" t="s">
        <v>286</v>
      </c>
      <c r="F32" s="71" t="s">
        <v>302</v>
      </c>
      <c r="G32" s="72" t="s">
        <v>153</v>
      </c>
      <c r="H32" s="72" t="s">
        <v>217</v>
      </c>
      <c r="I32" s="73"/>
      <c r="J32" s="8"/>
      <c r="K32" s="9"/>
      <c r="T32" s="10" t="str">
        <f t="shared" si="0"/>
        <v>KADET A ZBYTEK</v>
      </c>
    </row>
    <row r="33" spans="1:20" s="10" customFormat="1" ht="15" customHeight="1" x14ac:dyDescent="0.2">
      <c r="A33" s="75"/>
      <c r="B33" s="68">
        <v>28</v>
      </c>
      <c r="C33" s="68" t="s">
        <v>303</v>
      </c>
      <c r="D33" s="69" t="s">
        <v>304</v>
      </c>
      <c r="E33" s="70" t="s">
        <v>286</v>
      </c>
      <c r="F33" s="71" t="s">
        <v>305</v>
      </c>
      <c r="G33" s="72" t="s">
        <v>153</v>
      </c>
      <c r="H33" s="72" t="s">
        <v>217</v>
      </c>
      <c r="I33" s="73"/>
      <c r="J33" s="8"/>
      <c r="K33" s="9"/>
      <c r="T33" s="10" t="str">
        <f t="shared" si="0"/>
        <v>KADET A ZBYTEK</v>
      </c>
    </row>
    <row r="34" spans="1:20" s="10" customFormat="1" ht="15" customHeight="1" x14ac:dyDescent="0.2">
      <c r="A34" s="75"/>
      <c r="B34" s="68">
        <v>29</v>
      </c>
      <c r="C34" s="68" t="s">
        <v>154</v>
      </c>
      <c r="D34" s="69" t="s">
        <v>306</v>
      </c>
      <c r="E34" s="70" t="s">
        <v>286</v>
      </c>
      <c r="F34" s="71" t="s">
        <v>307</v>
      </c>
      <c r="G34" s="72" t="s">
        <v>153</v>
      </c>
      <c r="H34" s="72" t="s">
        <v>217</v>
      </c>
      <c r="I34" s="73"/>
      <c r="J34" s="8"/>
      <c r="K34" s="9"/>
      <c r="T34" s="10" t="str">
        <f t="shared" si="0"/>
        <v>KADET A ZBYTEK</v>
      </c>
    </row>
    <row r="35" spans="1:20" s="10" customFormat="1" ht="15" customHeight="1" x14ac:dyDescent="0.2">
      <c r="A35" s="75"/>
      <c r="B35" s="68">
        <v>31</v>
      </c>
      <c r="C35" s="68" t="s">
        <v>192</v>
      </c>
      <c r="D35" s="69" t="s">
        <v>223</v>
      </c>
      <c r="E35" s="70" t="s">
        <v>191</v>
      </c>
      <c r="F35" s="71">
        <v>6047</v>
      </c>
      <c r="G35" s="72" t="s">
        <v>150</v>
      </c>
      <c r="H35" s="72" t="s">
        <v>308</v>
      </c>
      <c r="I35" s="73"/>
      <c r="J35" s="8"/>
      <c r="K35" s="9"/>
      <c r="T35" s="10" t="str">
        <f t="shared" si="0"/>
        <v>JUNIOR</v>
      </c>
    </row>
    <row r="36" spans="1:20" s="10" customFormat="1" ht="15" customHeight="1" x14ac:dyDescent="0.2">
      <c r="A36" s="75"/>
      <c r="B36" s="68">
        <v>32</v>
      </c>
      <c r="C36" s="68" t="s">
        <v>219</v>
      </c>
      <c r="D36" s="69" t="s">
        <v>220</v>
      </c>
      <c r="E36" s="70" t="s">
        <v>191</v>
      </c>
      <c r="F36" s="71">
        <v>4656</v>
      </c>
      <c r="G36" s="72" t="s">
        <v>150</v>
      </c>
      <c r="H36" s="72" t="s">
        <v>308</v>
      </c>
      <c r="I36" s="73"/>
      <c r="J36" s="8"/>
      <c r="K36" s="9"/>
      <c r="T36" s="10" t="str">
        <f t="shared" si="0"/>
        <v>JUNIOR</v>
      </c>
    </row>
    <row r="37" spans="1:20" s="10" customFormat="1" ht="15" customHeight="1" x14ac:dyDescent="0.2">
      <c r="A37" s="75"/>
      <c r="B37" s="68">
        <v>33</v>
      </c>
      <c r="C37" s="68" t="s">
        <v>221</v>
      </c>
      <c r="D37" s="69" t="s">
        <v>222</v>
      </c>
      <c r="E37" s="70" t="s">
        <v>191</v>
      </c>
      <c r="F37" s="71">
        <v>5407</v>
      </c>
      <c r="G37" s="72" t="s">
        <v>150</v>
      </c>
      <c r="H37" s="72" t="s">
        <v>308</v>
      </c>
      <c r="I37" s="73"/>
      <c r="J37" s="8"/>
      <c r="K37" s="9"/>
      <c r="T37" s="10" t="str">
        <f t="shared" si="0"/>
        <v>JUNIOR</v>
      </c>
    </row>
    <row r="38" spans="1:20" s="10" customFormat="1" ht="15" customHeight="1" x14ac:dyDescent="0.2">
      <c r="A38" s="75"/>
      <c r="B38" s="68">
        <v>34</v>
      </c>
      <c r="C38" s="68" t="s">
        <v>309</v>
      </c>
      <c r="D38" s="69" t="s">
        <v>310</v>
      </c>
      <c r="E38" s="70" t="s">
        <v>311</v>
      </c>
      <c r="F38" s="71">
        <v>4324</v>
      </c>
      <c r="G38" s="72" t="s">
        <v>248</v>
      </c>
      <c r="H38" s="72" t="s">
        <v>308</v>
      </c>
      <c r="I38" s="73"/>
      <c r="J38" s="8"/>
      <c r="K38" s="9"/>
      <c r="T38" s="10" t="str">
        <f t="shared" si="0"/>
        <v>JUNION*</v>
      </c>
    </row>
    <row r="39" spans="1:20" s="10" customFormat="1" ht="15" customHeight="1" x14ac:dyDescent="0.2">
      <c r="A39" s="75"/>
      <c r="B39" s="68">
        <v>41</v>
      </c>
      <c r="C39" s="68" t="s">
        <v>312</v>
      </c>
      <c r="D39" s="69" t="s">
        <v>313</v>
      </c>
      <c r="E39" s="70" t="s">
        <v>28</v>
      </c>
      <c r="F39" s="71">
        <v>14513</v>
      </c>
      <c r="G39" s="72" t="s">
        <v>150</v>
      </c>
      <c r="H39" s="72" t="s">
        <v>160</v>
      </c>
      <c r="I39" s="73"/>
      <c r="J39" s="8"/>
      <c r="K39" s="9"/>
      <c r="T39" s="10" t="str">
        <f t="shared" si="0"/>
        <v>JUNIOR</v>
      </c>
    </row>
    <row r="40" spans="1:20" s="10" customFormat="1" ht="15" customHeight="1" x14ac:dyDescent="0.2">
      <c r="A40" s="75"/>
      <c r="B40" s="68">
        <v>42</v>
      </c>
      <c r="C40" s="68" t="s">
        <v>173</v>
      </c>
      <c r="D40" s="69" t="s">
        <v>174</v>
      </c>
      <c r="E40" s="70" t="s">
        <v>28</v>
      </c>
      <c r="F40" s="71">
        <v>18099</v>
      </c>
      <c r="G40" s="72" t="s">
        <v>248</v>
      </c>
      <c r="H40" s="72" t="s">
        <v>160</v>
      </c>
      <c r="I40" s="73"/>
      <c r="J40" s="8"/>
      <c r="K40" s="9"/>
      <c r="T40" s="10" t="str">
        <f t="shared" si="0"/>
        <v>JUNION*</v>
      </c>
    </row>
    <row r="41" spans="1:20" s="10" customFormat="1" ht="15" customHeight="1" x14ac:dyDescent="0.2">
      <c r="A41" s="75"/>
      <c r="B41" s="68">
        <v>43</v>
      </c>
      <c r="C41" s="68" t="s">
        <v>168</v>
      </c>
      <c r="D41" s="69" t="s">
        <v>169</v>
      </c>
      <c r="E41" s="70" t="s">
        <v>28</v>
      </c>
      <c r="F41" s="71">
        <v>18205</v>
      </c>
      <c r="G41" s="72" t="s">
        <v>248</v>
      </c>
      <c r="H41" s="72" t="s">
        <v>160</v>
      </c>
      <c r="I41" s="73"/>
      <c r="J41" s="8"/>
      <c r="K41" s="9"/>
      <c r="T41" s="10" t="str">
        <f t="shared" si="0"/>
        <v>JUNION*</v>
      </c>
    </row>
    <row r="42" spans="1:20" s="10" customFormat="1" ht="15" customHeight="1" x14ac:dyDescent="0.2">
      <c r="A42" s="75"/>
      <c r="B42" s="68">
        <v>44</v>
      </c>
      <c r="C42" s="68" t="s">
        <v>161</v>
      </c>
      <c r="D42" s="69" t="s">
        <v>162</v>
      </c>
      <c r="E42" s="70" t="s">
        <v>28</v>
      </c>
      <c r="F42" s="71">
        <v>11093</v>
      </c>
      <c r="G42" s="72" t="s">
        <v>150</v>
      </c>
      <c r="H42" s="72" t="s">
        <v>160</v>
      </c>
      <c r="I42" s="73"/>
      <c r="J42" s="8"/>
      <c r="K42" s="9"/>
      <c r="T42" s="10" t="str">
        <f t="shared" si="0"/>
        <v>JUNIOR</v>
      </c>
    </row>
    <row r="43" spans="1:20" s="10" customFormat="1" ht="15" customHeight="1" x14ac:dyDescent="0.2">
      <c r="A43" s="75"/>
      <c r="B43" s="68">
        <v>45</v>
      </c>
      <c r="C43" s="68" t="s">
        <v>163</v>
      </c>
      <c r="D43" s="69" t="s">
        <v>164</v>
      </c>
      <c r="E43" s="70" t="s">
        <v>28</v>
      </c>
      <c r="F43" s="71">
        <v>18866</v>
      </c>
      <c r="G43" s="72" t="s">
        <v>150</v>
      </c>
      <c r="H43" s="72" t="s">
        <v>160</v>
      </c>
      <c r="I43" s="73"/>
      <c r="J43" s="8"/>
      <c r="K43" s="9"/>
      <c r="T43" s="10" t="str">
        <f t="shared" si="0"/>
        <v>JUNIOR</v>
      </c>
    </row>
    <row r="44" spans="1:20" s="10" customFormat="1" ht="15" customHeight="1" x14ac:dyDescent="0.2">
      <c r="A44" s="75"/>
      <c r="B44" s="68">
        <v>46</v>
      </c>
      <c r="C44" s="68" t="s">
        <v>314</v>
      </c>
      <c r="D44" s="69" t="s">
        <v>315</v>
      </c>
      <c r="E44" s="70" t="s">
        <v>28</v>
      </c>
      <c r="F44" s="71">
        <v>2103</v>
      </c>
      <c r="G44" s="72" t="s">
        <v>159</v>
      </c>
      <c r="H44" s="72" t="s">
        <v>160</v>
      </c>
      <c r="I44" s="73"/>
      <c r="J44" s="8"/>
      <c r="K44" s="9"/>
      <c r="T44" s="10" t="str">
        <f t="shared" si="0"/>
        <v>KADET A ZBYTEK</v>
      </c>
    </row>
    <row r="45" spans="1:20" s="10" customFormat="1" ht="15" customHeight="1" x14ac:dyDescent="0.2">
      <c r="A45" s="75"/>
      <c r="B45" s="68">
        <v>47</v>
      </c>
      <c r="C45" s="68" t="s">
        <v>316</v>
      </c>
      <c r="D45" s="69" t="s">
        <v>317</v>
      </c>
      <c r="E45" s="70" t="s">
        <v>28</v>
      </c>
      <c r="F45" s="71">
        <v>12252</v>
      </c>
      <c r="G45" s="72" t="s">
        <v>248</v>
      </c>
      <c r="H45" s="72" t="s">
        <v>160</v>
      </c>
      <c r="I45" s="73"/>
      <c r="J45" s="8"/>
      <c r="K45" s="9"/>
      <c r="T45" s="10" t="str">
        <f t="shared" si="0"/>
        <v>JUNION*</v>
      </c>
    </row>
    <row r="46" spans="1:20" s="10" customFormat="1" ht="15" customHeight="1" x14ac:dyDescent="0.2">
      <c r="A46" s="75"/>
      <c r="B46" s="68">
        <v>51</v>
      </c>
      <c r="C46" s="68" t="s">
        <v>318</v>
      </c>
      <c r="D46" s="69" t="s">
        <v>319</v>
      </c>
      <c r="E46" s="70" t="s">
        <v>172</v>
      </c>
      <c r="F46" s="71">
        <v>7838</v>
      </c>
      <c r="G46" s="72" t="s">
        <v>248</v>
      </c>
      <c r="H46" s="72" t="s">
        <v>320</v>
      </c>
      <c r="I46" s="73"/>
      <c r="J46" s="8"/>
      <c r="K46" s="9"/>
      <c r="T46" s="10" t="str">
        <f t="shared" si="0"/>
        <v>JUNION*</v>
      </c>
    </row>
    <row r="47" spans="1:20" s="10" customFormat="1" ht="15" customHeight="1" x14ac:dyDescent="0.2">
      <c r="A47" s="75"/>
      <c r="B47" s="68">
        <v>52</v>
      </c>
      <c r="C47" s="68" t="s">
        <v>321</v>
      </c>
      <c r="D47" s="69" t="s">
        <v>322</v>
      </c>
      <c r="E47" s="70" t="s">
        <v>172</v>
      </c>
      <c r="F47" s="71">
        <v>12575</v>
      </c>
      <c r="G47" s="72" t="s">
        <v>150</v>
      </c>
      <c r="H47" s="72" t="s">
        <v>320</v>
      </c>
      <c r="I47" s="73"/>
      <c r="J47" s="8"/>
      <c r="K47" s="9"/>
      <c r="T47" s="10" t="str">
        <f t="shared" si="0"/>
        <v>JUNIOR</v>
      </c>
    </row>
    <row r="48" spans="1:20" s="10" customFormat="1" ht="15" customHeight="1" x14ac:dyDescent="0.2">
      <c r="A48" s="75"/>
      <c r="B48" s="68">
        <v>53</v>
      </c>
      <c r="C48" s="68" t="s">
        <v>170</v>
      </c>
      <c r="D48" s="69" t="s">
        <v>171</v>
      </c>
      <c r="E48" s="70" t="s">
        <v>172</v>
      </c>
      <c r="F48" s="71">
        <v>10724</v>
      </c>
      <c r="G48" s="72" t="s">
        <v>150</v>
      </c>
      <c r="H48" s="72" t="s">
        <v>320</v>
      </c>
      <c r="I48" s="73"/>
      <c r="J48" s="8"/>
      <c r="K48" s="9"/>
      <c r="T48" s="10" t="str">
        <f t="shared" si="0"/>
        <v>JUNIOR</v>
      </c>
    </row>
    <row r="49" spans="1:20" s="10" customFormat="1" ht="15" customHeight="1" x14ac:dyDescent="0.2">
      <c r="A49" s="75"/>
      <c r="B49" s="68">
        <v>55</v>
      </c>
      <c r="C49" s="68" t="s">
        <v>323</v>
      </c>
      <c r="D49" s="69" t="s">
        <v>324</v>
      </c>
      <c r="E49" s="70" t="s">
        <v>325</v>
      </c>
      <c r="F49" s="71">
        <v>11522</v>
      </c>
      <c r="G49" s="72" t="s">
        <v>159</v>
      </c>
      <c r="H49" s="72" t="s">
        <v>326</v>
      </c>
      <c r="I49" s="73"/>
      <c r="J49" s="8"/>
      <c r="K49" s="9"/>
      <c r="T49" s="10" t="str">
        <f t="shared" si="0"/>
        <v>KADET A ZBYTEK</v>
      </c>
    </row>
    <row r="50" spans="1:20" s="10" customFormat="1" ht="15" customHeight="1" x14ac:dyDescent="0.2">
      <c r="A50" s="75"/>
      <c r="B50" s="68">
        <v>56</v>
      </c>
      <c r="C50" s="68" t="s">
        <v>177</v>
      </c>
      <c r="D50" s="69" t="s">
        <v>178</v>
      </c>
      <c r="E50" s="70" t="s">
        <v>179</v>
      </c>
      <c r="F50" s="71">
        <v>11073</v>
      </c>
      <c r="G50" s="72" t="s">
        <v>150</v>
      </c>
      <c r="H50" s="72" t="s">
        <v>320</v>
      </c>
      <c r="I50" s="73"/>
      <c r="J50" s="8"/>
      <c r="K50" s="9"/>
      <c r="T50" s="10" t="str">
        <f t="shared" si="0"/>
        <v>JUNIOR</v>
      </c>
    </row>
    <row r="51" spans="1:20" s="10" customFormat="1" ht="15" customHeight="1" x14ac:dyDescent="0.2">
      <c r="A51" s="75"/>
      <c r="B51" s="68">
        <v>57</v>
      </c>
      <c r="C51" s="68" t="s">
        <v>327</v>
      </c>
      <c r="D51" s="69" t="s">
        <v>328</v>
      </c>
      <c r="E51" s="70" t="s">
        <v>329</v>
      </c>
      <c r="F51" s="71">
        <v>8956</v>
      </c>
      <c r="G51" s="72" t="s">
        <v>159</v>
      </c>
      <c r="H51" s="72" t="s">
        <v>320</v>
      </c>
      <c r="I51" s="73"/>
      <c r="J51" s="8"/>
      <c r="K51" s="9"/>
      <c r="T51" s="10" t="str">
        <f t="shared" si="0"/>
        <v>KADET A ZBYTEK</v>
      </c>
    </row>
    <row r="52" spans="1:20" s="10" customFormat="1" ht="15" customHeight="1" x14ac:dyDescent="0.2">
      <c r="A52" s="75"/>
      <c r="B52" s="68">
        <v>58</v>
      </c>
      <c r="C52" s="68" t="s">
        <v>165</v>
      </c>
      <c r="D52" s="69" t="s">
        <v>166</v>
      </c>
      <c r="E52" s="70" t="s">
        <v>167</v>
      </c>
      <c r="F52" s="71">
        <v>13717</v>
      </c>
      <c r="G52" s="72" t="s">
        <v>150</v>
      </c>
      <c r="H52" s="72" t="s">
        <v>320</v>
      </c>
      <c r="I52" s="73"/>
      <c r="J52" s="8"/>
      <c r="K52" s="9"/>
      <c r="T52" s="10" t="str">
        <f t="shared" si="0"/>
        <v>JUNIOR</v>
      </c>
    </row>
    <row r="53" spans="1:20" s="10" customFormat="1" ht="15" customHeight="1" x14ac:dyDescent="0.2">
      <c r="A53" s="75"/>
      <c r="B53" s="68">
        <v>59</v>
      </c>
      <c r="C53" s="68" t="s">
        <v>331</v>
      </c>
      <c r="D53" s="69" t="s">
        <v>332</v>
      </c>
      <c r="E53" s="70" t="s">
        <v>167</v>
      </c>
      <c r="F53" s="71">
        <v>11859</v>
      </c>
      <c r="G53" s="72" t="s">
        <v>150</v>
      </c>
      <c r="H53" s="72" t="s">
        <v>320</v>
      </c>
      <c r="I53" s="73"/>
      <c r="J53" s="8"/>
      <c r="K53" s="9"/>
      <c r="T53" s="10" t="str">
        <f t="shared" si="0"/>
        <v>JUNIOR</v>
      </c>
    </row>
    <row r="54" spans="1:20" s="10" customFormat="1" ht="15" customHeight="1" x14ac:dyDescent="0.2">
      <c r="A54" s="75"/>
      <c r="B54" s="68">
        <v>61</v>
      </c>
      <c r="C54" s="68" t="s">
        <v>333</v>
      </c>
      <c r="D54" s="69" t="s">
        <v>334</v>
      </c>
      <c r="E54" s="70" t="s">
        <v>24</v>
      </c>
      <c r="F54" s="71">
        <v>18978</v>
      </c>
      <c r="G54" s="72" t="s">
        <v>153</v>
      </c>
      <c r="H54" s="72" t="s">
        <v>216</v>
      </c>
      <c r="I54" s="73"/>
      <c r="J54" s="8"/>
      <c r="K54" s="9"/>
      <c r="M54" s="132"/>
      <c r="T54" s="10" t="str">
        <f t="shared" si="0"/>
        <v>KADET A ZBYTEK</v>
      </c>
    </row>
    <row r="55" spans="1:20" s="10" customFormat="1" ht="15" customHeight="1" x14ac:dyDescent="0.2">
      <c r="A55" s="75"/>
      <c r="B55" s="68">
        <v>62</v>
      </c>
      <c r="C55" s="68" t="s">
        <v>335</v>
      </c>
      <c r="D55" s="69" t="s">
        <v>336</v>
      </c>
      <c r="E55" s="70" t="s">
        <v>24</v>
      </c>
      <c r="F55" s="71">
        <v>7131</v>
      </c>
      <c r="G55" s="72" t="s">
        <v>153</v>
      </c>
      <c r="H55" s="72" t="s">
        <v>216</v>
      </c>
      <c r="I55" s="73"/>
      <c r="J55" s="8"/>
      <c r="K55" s="9"/>
      <c r="M55" s="132"/>
      <c r="T55" s="10" t="str">
        <f t="shared" si="0"/>
        <v>KADET A ZBYTEK</v>
      </c>
    </row>
    <row r="56" spans="1:20" s="10" customFormat="1" ht="15" customHeight="1" x14ac:dyDescent="0.2">
      <c r="A56" s="75"/>
      <c r="B56" s="68">
        <v>63</v>
      </c>
      <c r="C56" s="68" t="s">
        <v>337</v>
      </c>
      <c r="D56" s="69" t="s">
        <v>338</v>
      </c>
      <c r="E56" s="70" t="s">
        <v>24</v>
      </c>
      <c r="F56" s="71">
        <v>18029</v>
      </c>
      <c r="G56" s="72" t="s">
        <v>248</v>
      </c>
      <c r="H56" s="72" t="s">
        <v>216</v>
      </c>
      <c r="I56" s="73"/>
      <c r="J56" s="8"/>
      <c r="K56" s="9"/>
      <c r="M56" s="132"/>
      <c r="T56" s="10" t="str">
        <f t="shared" si="0"/>
        <v>JUNION*</v>
      </c>
    </row>
    <row r="57" spans="1:20" s="10" customFormat="1" ht="15" customHeight="1" x14ac:dyDescent="0.2">
      <c r="A57" s="75"/>
      <c r="B57" s="68">
        <v>64</v>
      </c>
      <c r="C57" s="68" t="s">
        <v>187</v>
      </c>
      <c r="D57" s="69" t="s">
        <v>188</v>
      </c>
      <c r="E57" s="70" t="s">
        <v>24</v>
      </c>
      <c r="F57" s="71">
        <v>11689</v>
      </c>
      <c r="G57" s="72" t="s">
        <v>150</v>
      </c>
      <c r="H57" s="72" t="s">
        <v>216</v>
      </c>
      <c r="I57" s="73"/>
      <c r="J57" s="8"/>
      <c r="K57" s="9"/>
      <c r="M57" s="132"/>
      <c r="T57" s="10" t="str">
        <f t="shared" si="0"/>
        <v>JUNIOR</v>
      </c>
    </row>
    <row r="58" spans="1:20" s="10" customFormat="1" ht="15" customHeight="1" x14ac:dyDescent="0.2">
      <c r="A58" s="75"/>
      <c r="B58" s="68">
        <v>65</v>
      </c>
      <c r="C58" s="68" t="s">
        <v>339</v>
      </c>
      <c r="D58" s="69" t="s">
        <v>340</v>
      </c>
      <c r="E58" s="70" t="s">
        <v>24</v>
      </c>
      <c r="F58" s="71">
        <v>10675</v>
      </c>
      <c r="G58" s="72" t="s">
        <v>150</v>
      </c>
      <c r="H58" s="72" t="s">
        <v>216</v>
      </c>
      <c r="I58" s="73"/>
      <c r="J58" s="8"/>
      <c r="K58" s="9"/>
      <c r="M58" s="132"/>
      <c r="T58" s="10" t="str">
        <f t="shared" si="0"/>
        <v>JUNIOR</v>
      </c>
    </row>
    <row r="59" spans="1:20" s="10" customFormat="1" ht="15" customHeight="1" x14ac:dyDescent="0.2">
      <c r="A59" s="75"/>
      <c r="B59" s="68">
        <v>66</v>
      </c>
      <c r="C59" s="68" t="s">
        <v>341</v>
      </c>
      <c r="D59" s="69" t="s">
        <v>342</v>
      </c>
      <c r="E59" s="70" t="s">
        <v>24</v>
      </c>
      <c r="F59" s="71">
        <v>13727</v>
      </c>
      <c r="G59" s="72" t="s">
        <v>153</v>
      </c>
      <c r="H59" s="72" t="s">
        <v>216</v>
      </c>
      <c r="I59" s="73"/>
      <c r="J59" s="8"/>
      <c r="K59" s="9"/>
      <c r="M59" s="132"/>
      <c r="T59" s="10" t="str">
        <f t="shared" si="0"/>
        <v>KADET A ZBYTEK</v>
      </c>
    </row>
    <row r="60" spans="1:20" s="10" customFormat="1" ht="15" customHeight="1" x14ac:dyDescent="0.2">
      <c r="A60" s="75"/>
      <c r="B60" s="68">
        <v>67</v>
      </c>
      <c r="C60" s="68" t="s">
        <v>343</v>
      </c>
      <c r="D60" s="69" t="s">
        <v>344</v>
      </c>
      <c r="E60" s="70" t="s">
        <v>24</v>
      </c>
      <c r="F60" s="71">
        <v>7823</v>
      </c>
      <c r="G60" s="72" t="s">
        <v>153</v>
      </c>
      <c r="H60" s="72" t="s">
        <v>216</v>
      </c>
      <c r="I60" s="73"/>
      <c r="J60" s="8"/>
      <c r="K60" s="9"/>
      <c r="M60" s="132"/>
      <c r="T60" s="10" t="str">
        <f t="shared" si="0"/>
        <v>KADET A ZBYTEK</v>
      </c>
    </row>
    <row r="61" spans="1:20" s="10" customFormat="1" ht="15" customHeight="1" x14ac:dyDescent="0.2">
      <c r="A61" s="75"/>
      <c r="B61" s="68">
        <v>68</v>
      </c>
      <c r="C61" s="68" t="s">
        <v>345</v>
      </c>
      <c r="D61" s="69" t="s">
        <v>346</v>
      </c>
      <c r="E61" s="70" t="s">
        <v>347</v>
      </c>
      <c r="F61" s="71">
        <v>9637</v>
      </c>
      <c r="G61" s="72" t="s">
        <v>248</v>
      </c>
      <c r="H61" s="72" t="s">
        <v>216</v>
      </c>
      <c r="I61" s="73"/>
      <c r="J61" s="8"/>
      <c r="K61" s="9"/>
      <c r="M61" s="132"/>
      <c r="T61" s="10" t="str">
        <f t="shared" si="0"/>
        <v>JUNION*</v>
      </c>
    </row>
    <row r="62" spans="1:20" s="10" customFormat="1" ht="15" customHeight="1" x14ac:dyDescent="0.2">
      <c r="A62" s="75"/>
      <c r="B62" s="68">
        <v>69</v>
      </c>
      <c r="C62" s="68" t="s">
        <v>348</v>
      </c>
      <c r="D62" s="69" t="s">
        <v>349</v>
      </c>
      <c r="E62" s="70" t="s">
        <v>24</v>
      </c>
      <c r="F62" s="71">
        <v>13022</v>
      </c>
      <c r="G62" s="72" t="s">
        <v>248</v>
      </c>
      <c r="H62" s="72" t="s">
        <v>216</v>
      </c>
      <c r="I62" s="73"/>
      <c r="J62" s="8"/>
      <c r="K62" s="9"/>
      <c r="M62" s="132"/>
      <c r="T62" s="10" t="str">
        <f t="shared" si="0"/>
        <v>JUNION*</v>
      </c>
    </row>
    <row r="63" spans="1:20" s="10" customFormat="1" ht="15" customHeight="1" x14ac:dyDescent="0.2">
      <c r="A63" s="75"/>
      <c r="B63" s="68">
        <v>71</v>
      </c>
      <c r="C63" s="68" t="s">
        <v>350</v>
      </c>
      <c r="D63" s="69" t="s">
        <v>351</v>
      </c>
      <c r="E63" s="70" t="s">
        <v>352</v>
      </c>
      <c r="F63" s="71">
        <v>14658</v>
      </c>
      <c r="G63" s="72" t="s">
        <v>153</v>
      </c>
      <c r="H63" s="72" t="s">
        <v>353</v>
      </c>
      <c r="I63" s="73"/>
      <c r="J63" s="8"/>
      <c r="K63" s="9"/>
      <c r="M63" s="43"/>
      <c r="T63" s="10" t="str">
        <f t="shared" si="0"/>
        <v>KADET A ZBYTEK</v>
      </c>
    </row>
    <row r="64" spans="1:20" s="10" customFormat="1" ht="15" customHeight="1" x14ac:dyDescent="0.2">
      <c r="A64" s="75"/>
      <c r="B64" s="68">
        <v>72</v>
      </c>
      <c r="C64" s="68" t="s">
        <v>354</v>
      </c>
      <c r="D64" s="69" t="s">
        <v>355</v>
      </c>
      <c r="E64" s="70" t="s">
        <v>352</v>
      </c>
      <c r="F64" s="71">
        <v>17888</v>
      </c>
      <c r="G64" s="72" t="s">
        <v>150</v>
      </c>
      <c r="H64" s="72" t="s">
        <v>353</v>
      </c>
      <c r="I64" s="73"/>
      <c r="J64" s="8"/>
      <c r="K64" s="9"/>
      <c r="M64" s="132"/>
      <c r="T64" s="10" t="str">
        <f t="shared" si="0"/>
        <v>JUNIOR</v>
      </c>
    </row>
    <row r="65" spans="1:21" s="10" customFormat="1" ht="15" customHeight="1" x14ac:dyDescent="0.2">
      <c r="A65" s="75"/>
      <c r="B65" s="68">
        <v>73</v>
      </c>
      <c r="C65" s="68" t="s">
        <v>356</v>
      </c>
      <c r="D65" s="69" t="s">
        <v>357</v>
      </c>
      <c r="E65" s="70" t="s">
        <v>352</v>
      </c>
      <c r="F65" s="71">
        <v>5463</v>
      </c>
      <c r="G65" s="72" t="s">
        <v>150</v>
      </c>
      <c r="H65" s="72" t="s">
        <v>353</v>
      </c>
      <c r="I65" s="73"/>
      <c r="J65" s="8"/>
      <c r="K65" s="9"/>
      <c r="M65" s="132"/>
      <c r="T65" s="10" t="str">
        <f t="shared" si="0"/>
        <v>JUNIOR</v>
      </c>
    </row>
    <row r="66" spans="1:21" s="10" customFormat="1" ht="15" customHeight="1" x14ac:dyDescent="0.2">
      <c r="A66" s="75"/>
      <c r="B66" s="68">
        <v>74</v>
      </c>
      <c r="C66" s="68" t="s">
        <v>358</v>
      </c>
      <c r="D66" s="69" t="s">
        <v>359</v>
      </c>
      <c r="E66" s="70" t="s">
        <v>352</v>
      </c>
      <c r="F66" s="71">
        <v>9628</v>
      </c>
      <c r="G66" s="72" t="s">
        <v>248</v>
      </c>
      <c r="H66" s="72" t="s">
        <v>353</v>
      </c>
      <c r="I66" s="73"/>
      <c r="J66" s="8"/>
      <c r="K66" s="9"/>
      <c r="M66" s="132"/>
      <c r="T66" s="10" t="str">
        <f t="shared" si="0"/>
        <v>JUNION*</v>
      </c>
    </row>
    <row r="67" spans="1:21" s="10" customFormat="1" ht="15" customHeight="1" x14ac:dyDescent="0.2">
      <c r="A67" s="75"/>
      <c r="B67" s="68">
        <v>75</v>
      </c>
      <c r="C67" s="68" t="s">
        <v>360</v>
      </c>
      <c r="D67" s="69" t="s">
        <v>361</v>
      </c>
      <c r="E67" s="70" t="s">
        <v>22</v>
      </c>
      <c r="F67" s="71">
        <v>10234</v>
      </c>
      <c r="G67" s="72" t="s">
        <v>248</v>
      </c>
      <c r="H67" s="72" t="s">
        <v>353</v>
      </c>
      <c r="I67" s="73"/>
      <c r="J67" s="8"/>
      <c r="K67" s="9"/>
      <c r="M67" s="132"/>
      <c r="T67" s="10" t="str">
        <f t="shared" si="0"/>
        <v>JUNION*</v>
      </c>
    </row>
    <row r="68" spans="1:21" s="10" customFormat="1" ht="15" customHeight="1" x14ac:dyDescent="0.2">
      <c r="A68" s="75"/>
      <c r="B68" s="68">
        <v>76</v>
      </c>
      <c r="C68" s="68" t="s">
        <v>362</v>
      </c>
      <c r="D68" s="69" t="s">
        <v>363</v>
      </c>
      <c r="E68" s="70" t="s">
        <v>22</v>
      </c>
      <c r="F68" s="71">
        <v>9508</v>
      </c>
      <c r="G68" s="72" t="s">
        <v>150</v>
      </c>
      <c r="H68" s="72" t="s">
        <v>353</v>
      </c>
      <c r="I68" s="73"/>
      <c r="J68" s="8"/>
      <c r="K68" s="9"/>
      <c r="M68" s="132"/>
      <c r="T68" s="10" t="str">
        <f t="shared" si="0"/>
        <v>JUNIOR</v>
      </c>
    </row>
    <row r="69" spans="1:21" s="10" customFormat="1" ht="15" customHeight="1" x14ac:dyDescent="0.2">
      <c r="A69" s="75"/>
      <c r="B69" s="68">
        <v>77</v>
      </c>
      <c r="C69" s="68" t="s">
        <v>364</v>
      </c>
      <c r="D69" s="69" t="s">
        <v>365</v>
      </c>
      <c r="E69" s="70" t="s">
        <v>366</v>
      </c>
      <c r="F69" s="71">
        <v>8606</v>
      </c>
      <c r="G69" s="72" t="s">
        <v>248</v>
      </c>
      <c r="H69" s="72" t="s">
        <v>353</v>
      </c>
      <c r="I69" s="73"/>
      <c r="J69" s="8"/>
      <c r="K69" s="9"/>
      <c r="M69" s="132"/>
      <c r="T69" s="10" t="str">
        <f t="shared" si="0"/>
        <v>JUNION*</v>
      </c>
    </row>
    <row r="70" spans="1:21" s="10" customFormat="1" ht="15" customHeight="1" x14ac:dyDescent="0.2">
      <c r="A70" s="75"/>
      <c r="B70" s="68">
        <v>78</v>
      </c>
      <c r="C70" s="68" t="s">
        <v>151</v>
      </c>
      <c r="D70" s="69" t="s">
        <v>152</v>
      </c>
      <c r="E70" s="70" t="s">
        <v>366</v>
      </c>
      <c r="F70" s="71">
        <v>14343</v>
      </c>
      <c r="G70" s="72" t="s">
        <v>150</v>
      </c>
      <c r="H70" s="72" t="s">
        <v>353</v>
      </c>
      <c r="I70" s="73"/>
      <c r="J70" s="8"/>
      <c r="K70" s="9"/>
      <c r="M70" s="132"/>
      <c r="T70" s="10" t="str">
        <f t="shared" si="0"/>
        <v>JUNIOR</v>
      </c>
    </row>
    <row r="71" spans="1:21" s="10" customFormat="1" ht="15" customHeight="1" x14ac:dyDescent="0.2">
      <c r="A71" s="75"/>
      <c r="B71" s="68">
        <v>81</v>
      </c>
      <c r="C71" s="68" t="s">
        <v>367</v>
      </c>
      <c r="D71" s="69" t="s">
        <v>368</v>
      </c>
      <c r="E71" s="70" t="s">
        <v>29</v>
      </c>
      <c r="F71" s="71">
        <v>17408</v>
      </c>
      <c r="G71" s="72" t="s">
        <v>248</v>
      </c>
      <c r="H71" s="72" t="s">
        <v>326</v>
      </c>
      <c r="I71" s="73"/>
      <c r="J71" s="8"/>
      <c r="K71" s="9"/>
      <c r="M71" s="132"/>
      <c r="T71" s="10" t="str">
        <f t="shared" si="0"/>
        <v>JUNION*</v>
      </c>
    </row>
    <row r="72" spans="1:21" s="10" customFormat="1" ht="15" customHeight="1" x14ac:dyDescent="0.2">
      <c r="A72" s="75"/>
      <c r="B72" s="68">
        <v>82</v>
      </c>
      <c r="C72" s="68" t="s">
        <v>369</v>
      </c>
      <c r="D72" s="69" t="s">
        <v>370</v>
      </c>
      <c r="E72" s="70" t="s">
        <v>29</v>
      </c>
      <c r="F72" s="71">
        <v>18248</v>
      </c>
      <c r="G72" s="72" t="s">
        <v>248</v>
      </c>
      <c r="H72" s="72" t="s">
        <v>326</v>
      </c>
      <c r="I72" s="73"/>
      <c r="J72" s="8"/>
      <c r="K72" s="9"/>
      <c r="M72" s="132"/>
      <c r="T72" s="10" t="str">
        <f t="shared" si="0"/>
        <v>JUNION*</v>
      </c>
    </row>
    <row r="73" spans="1:21" s="10" customFormat="1" ht="15" customHeight="1" x14ac:dyDescent="0.2">
      <c r="A73" s="75"/>
      <c r="B73" s="68">
        <v>83</v>
      </c>
      <c r="C73" s="68" t="s">
        <v>371</v>
      </c>
      <c r="D73" s="69" t="s">
        <v>372</v>
      </c>
      <c r="E73" s="70" t="s">
        <v>182</v>
      </c>
      <c r="F73" s="71">
        <v>7803</v>
      </c>
      <c r="G73" s="72" t="s">
        <v>153</v>
      </c>
      <c r="H73" s="72" t="s">
        <v>326</v>
      </c>
      <c r="I73" s="73"/>
      <c r="J73" s="8"/>
      <c r="K73" s="9"/>
      <c r="M73" s="132"/>
      <c r="T73" s="10" t="str">
        <f t="shared" si="0"/>
        <v>KADET A ZBYTEK</v>
      </c>
    </row>
    <row r="74" spans="1:21" s="10" customFormat="1" ht="15" customHeight="1" x14ac:dyDescent="0.2">
      <c r="A74" s="75"/>
      <c r="B74" s="68">
        <v>84</v>
      </c>
      <c r="C74" s="68" t="s">
        <v>183</v>
      </c>
      <c r="D74" s="69" t="s">
        <v>184</v>
      </c>
      <c r="E74" s="70" t="s">
        <v>182</v>
      </c>
      <c r="F74" s="71">
        <v>18732</v>
      </c>
      <c r="G74" s="72" t="s">
        <v>150</v>
      </c>
      <c r="H74" s="72" t="s">
        <v>326</v>
      </c>
      <c r="I74" s="73"/>
      <c r="J74" s="8"/>
      <c r="K74" s="9"/>
      <c r="M74" s="132"/>
      <c r="T74" s="10" t="str">
        <f t="shared" si="0"/>
        <v>JUNIOR</v>
      </c>
    </row>
    <row r="75" spans="1:21" s="10" customFormat="1" ht="15" customHeight="1" x14ac:dyDescent="0.2">
      <c r="A75" s="75"/>
      <c r="B75" s="68">
        <v>91</v>
      </c>
      <c r="C75" s="68" t="s">
        <v>373</v>
      </c>
      <c r="D75" s="69" t="s">
        <v>374</v>
      </c>
      <c r="E75" s="70" t="s">
        <v>375</v>
      </c>
      <c r="F75" s="71">
        <v>14355</v>
      </c>
      <c r="G75" s="72" t="s">
        <v>248</v>
      </c>
      <c r="H75" s="72" t="s">
        <v>330</v>
      </c>
      <c r="I75" s="73"/>
      <c r="J75" s="8"/>
      <c r="K75" s="9"/>
      <c r="M75" s="132"/>
      <c r="T75" s="10" t="str">
        <f t="shared" si="0"/>
        <v>JUNION*</v>
      </c>
    </row>
    <row r="76" spans="1:21" s="10" customFormat="1" ht="15" customHeight="1" x14ac:dyDescent="0.2">
      <c r="A76" s="75"/>
      <c r="B76" s="68">
        <v>92</v>
      </c>
      <c r="C76" s="68" t="s">
        <v>316</v>
      </c>
      <c r="D76" s="69" t="s">
        <v>376</v>
      </c>
      <c r="E76" s="70" t="s">
        <v>30</v>
      </c>
      <c r="F76" s="71">
        <v>15733</v>
      </c>
      <c r="G76" s="72" t="s">
        <v>248</v>
      </c>
      <c r="H76" s="72" t="s">
        <v>330</v>
      </c>
      <c r="I76" s="73"/>
      <c r="J76" s="8"/>
      <c r="K76" s="9"/>
      <c r="M76" s="132"/>
      <c r="T76" s="10" t="str">
        <f t="shared" si="0"/>
        <v>JUNION*</v>
      </c>
    </row>
    <row r="77" spans="1:21" s="10" customFormat="1" ht="15" customHeight="1" x14ac:dyDescent="0.2">
      <c r="A77" s="75"/>
      <c r="B77" s="68">
        <v>93</v>
      </c>
      <c r="C77" s="68" t="s">
        <v>377</v>
      </c>
      <c r="D77" s="69" t="s">
        <v>378</v>
      </c>
      <c r="E77" s="70" t="s">
        <v>158</v>
      </c>
      <c r="F77" s="71">
        <v>9623</v>
      </c>
      <c r="G77" s="72" t="s">
        <v>153</v>
      </c>
      <c r="H77" s="72" t="s">
        <v>330</v>
      </c>
      <c r="I77" s="73"/>
      <c r="J77" s="8"/>
      <c r="K77" s="9"/>
      <c r="M77" s="132"/>
      <c r="T77" s="10" t="str">
        <f t="shared" ref="T77:T79" si="1">IF(MID(C77,7,1)="4","JUNIOR",IF(MID(C77,7,1)="5","JUNION*","KADET A ZBYTEK"))</f>
        <v>KADET A ZBYTEK</v>
      </c>
    </row>
    <row r="78" spans="1:21" s="10" customFormat="1" ht="15" customHeight="1" x14ac:dyDescent="0.2">
      <c r="A78" s="75"/>
      <c r="B78" s="68">
        <v>94</v>
      </c>
      <c r="C78" s="68" t="s">
        <v>175</v>
      </c>
      <c r="D78" s="69" t="s">
        <v>176</v>
      </c>
      <c r="E78" s="70" t="s">
        <v>30</v>
      </c>
      <c r="F78" s="71">
        <v>9614</v>
      </c>
      <c r="G78" s="72" t="s">
        <v>150</v>
      </c>
      <c r="H78" s="72" t="s">
        <v>330</v>
      </c>
      <c r="I78" s="73"/>
      <c r="J78" s="8"/>
      <c r="K78" s="9"/>
      <c r="M78" s="132"/>
      <c r="T78" s="10" t="str">
        <f t="shared" si="1"/>
        <v>JUNIOR</v>
      </c>
    </row>
    <row r="79" spans="1:21" s="10" customFormat="1" ht="15" customHeight="1" x14ac:dyDescent="0.2">
      <c r="A79" s="75"/>
      <c r="B79" s="68">
        <v>95</v>
      </c>
      <c r="C79" s="68" t="s">
        <v>379</v>
      </c>
      <c r="D79" s="69" t="s">
        <v>380</v>
      </c>
      <c r="E79" s="70" t="s">
        <v>381</v>
      </c>
      <c r="F79" s="71">
        <v>13230</v>
      </c>
      <c r="G79" s="72" t="s">
        <v>150</v>
      </c>
      <c r="H79" s="72" t="s">
        <v>330</v>
      </c>
      <c r="I79" s="73"/>
      <c r="J79" s="8"/>
      <c r="K79" s="9"/>
      <c r="M79" s="132"/>
      <c r="T79" s="10" t="str">
        <f t="shared" si="1"/>
        <v>JUNIOR</v>
      </c>
    </row>
    <row r="80" spans="1:21" s="129" customFormat="1" ht="15" x14ac:dyDescent="0.2">
      <c r="A80" s="131"/>
      <c r="B80" s="131" t="s">
        <v>412</v>
      </c>
      <c r="C80" s="74"/>
      <c r="D80" s="131"/>
      <c r="E80" s="131"/>
      <c r="F80" s="131"/>
      <c r="G80" s="131"/>
      <c r="H80" s="131"/>
      <c r="I80" s="131"/>
      <c r="J80" s="131"/>
      <c r="K80" s="131"/>
      <c r="L80" s="10"/>
      <c r="M80"/>
      <c r="N80"/>
      <c r="O80"/>
      <c r="P80"/>
      <c r="Q80"/>
      <c r="R80"/>
      <c r="S80"/>
      <c r="T80"/>
      <c r="U80"/>
    </row>
    <row r="81" spans="13:13" s="10" customFormat="1" x14ac:dyDescent="0.2">
      <c r="M81"/>
    </row>
    <row r="82" spans="13:13" s="10" customFormat="1" x14ac:dyDescent="0.2">
      <c r="M82"/>
    </row>
    <row r="83" spans="13:13" s="10" customFormat="1" x14ac:dyDescent="0.2">
      <c r="M83"/>
    </row>
    <row r="84" spans="13:13" s="10" customFormat="1" x14ac:dyDescent="0.2">
      <c r="M84"/>
    </row>
    <row r="85" spans="13:13" s="10" customFormat="1" x14ac:dyDescent="0.2">
      <c r="M85"/>
    </row>
    <row r="86" spans="13:13" s="10" customFormat="1" x14ac:dyDescent="0.2">
      <c r="M86"/>
    </row>
    <row r="87" spans="13:13" s="10" customFormat="1" x14ac:dyDescent="0.2">
      <c r="M87"/>
    </row>
    <row r="88" spans="13:13" s="10" customFormat="1" x14ac:dyDescent="0.2">
      <c r="M88"/>
    </row>
    <row r="89" spans="13:13" s="10" customFormat="1" x14ac:dyDescent="0.2">
      <c r="M89"/>
    </row>
    <row r="90" spans="13:13" s="10" customFormat="1" x14ac:dyDescent="0.2">
      <c r="M90"/>
    </row>
    <row r="91" spans="13:13" s="10" customFormat="1" x14ac:dyDescent="0.2">
      <c r="M91"/>
    </row>
    <row r="92" spans="13:13" s="10" customFormat="1" x14ac:dyDescent="0.2">
      <c r="M92"/>
    </row>
    <row r="93" spans="13:13" s="10" customFormat="1" x14ac:dyDescent="0.2">
      <c r="M93"/>
    </row>
    <row r="94" spans="13:13" s="10" customFormat="1" x14ac:dyDescent="0.2">
      <c r="M94"/>
    </row>
    <row r="95" spans="13:13" s="10" customFormat="1" x14ac:dyDescent="0.2">
      <c r="M95"/>
    </row>
    <row r="96" spans="13:13" s="10" customFormat="1" x14ac:dyDescent="0.2">
      <c r="M96"/>
    </row>
    <row r="97" spans="13:13" s="10" customFormat="1" x14ac:dyDescent="0.2">
      <c r="M97"/>
    </row>
    <row r="98" spans="13:13" s="10" customFormat="1" x14ac:dyDescent="0.2">
      <c r="M98"/>
    </row>
    <row r="99" spans="13:13" s="10" customFormat="1" x14ac:dyDescent="0.2">
      <c r="M99"/>
    </row>
    <row r="100" spans="13:13" s="10" customFormat="1" x14ac:dyDescent="0.2">
      <c r="M100"/>
    </row>
    <row r="101" spans="13:13" s="10" customFormat="1" x14ac:dyDescent="0.2">
      <c r="M101"/>
    </row>
    <row r="102" spans="13:13" s="10" customFormat="1" x14ac:dyDescent="0.2">
      <c r="M102"/>
    </row>
    <row r="103" spans="13:13" s="10" customFormat="1" x14ac:dyDescent="0.2">
      <c r="M103"/>
    </row>
    <row r="104" spans="13:13" s="10" customFormat="1" x14ac:dyDescent="0.2">
      <c r="M104"/>
    </row>
    <row r="105" spans="13:13" s="10" customFormat="1" x14ac:dyDescent="0.2">
      <c r="M105"/>
    </row>
    <row r="106" spans="13:13" s="10" customFormat="1" x14ac:dyDescent="0.2">
      <c r="M106"/>
    </row>
    <row r="107" spans="13:13" s="10" customFormat="1" x14ac:dyDescent="0.2">
      <c r="M107"/>
    </row>
    <row r="108" spans="13:13" s="10" customFormat="1" x14ac:dyDescent="0.2">
      <c r="M108"/>
    </row>
    <row r="109" spans="13:13" s="10" customFormat="1" x14ac:dyDescent="0.2">
      <c r="M109"/>
    </row>
    <row r="110" spans="13:13" s="10" customFormat="1" x14ac:dyDescent="0.2">
      <c r="M110"/>
    </row>
    <row r="111" spans="13:13" s="10" customFormat="1" x14ac:dyDescent="0.2">
      <c r="M111"/>
    </row>
    <row r="112" spans="13:13" s="10" customFormat="1" x14ac:dyDescent="0.2">
      <c r="M112"/>
    </row>
    <row r="113" spans="13:13" s="10" customFormat="1" x14ac:dyDescent="0.2">
      <c r="M113"/>
    </row>
    <row r="114" spans="13:13" s="10" customFormat="1" x14ac:dyDescent="0.2">
      <c r="M114"/>
    </row>
    <row r="115" spans="13:13" s="10" customFormat="1" x14ac:dyDescent="0.2">
      <c r="M115"/>
    </row>
    <row r="116" spans="13:13" s="10" customFormat="1" x14ac:dyDescent="0.2">
      <c r="M116"/>
    </row>
    <row r="117" spans="13:13" s="10" customFormat="1" x14ac:dyDescent="0.2">
      <c r="M117"/>
    </row>
    <row r="118" spans="13:13" s="10" customFormat="1" x14ac:dyDescent="0.2">
      <c r="M118"/>
    </row>
    <row r="119" spans="13:13" s="10" customFormat="1" x14ac:dyDescent="0.2">
      <c r="M119"/>
    </row>
    <row r="120" spans="13:13" s="10" customFormat="1" x14ac:dyDescent="0.2">
      <c r="M120"/>
    </row>
    <row r="121" spans="13:13" s="10" customFormat="1" x14ac:dyDescent="0.2">
      <c r="M121"/>
    </row>
    <row r="122" spans="13:13" s="10" customFormat="1" x14ac:dyDescent="0.2">
      <c r="M122"/>
    </row>
    <row r="123" spans="13:13" s="10" customFormat="1" x14ac:dyDescent="0.2">
      <c r="M123"/>
    </row>
    <row r="124" spans="13:13" s="10" customFormat="1" x14ac:dyDescent="0.2">
      <c r="M124"/>
    </row>
    <row r="125" spans="13:13" s="10" customFormat="1" x14ac:dyDescent="0.2">
      <c r="M125"/>
    </row>
    <row r="126" spans="13:13" s="10" customFormat="1" x14ac:dyDescent="0.2">
      <c r="M126"/>
    </row>
    <row r="127" spans="13:13" s="10" customFormat="1" x14ac:dyDescent="0.2">
      <c r="M127"/>
    </row>
    <row r="129" spans="1:11" ht="6" customHeight="1" x14ac:dyDescent="0.2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</row>
    <row r="130" spans="1:11" x14ac:dyDescent="0.2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</row>
    <row r="134" spans="1:11" s="47" customFormat="1" x14ac:dyDescent="0.2">
      <c r="A134" s="45"/>
      <c r="B134" s="45"/>
      <c r="C134" s="46"/>
      <c r="D134" s="45"/>
      <c r="E134" s="45"/>
      <c r="F134" s="45"/>
      <c r="G134" s="45"/>
      <c r="H134" s="45"/>
      <c r="I134" s="45"/>
      <c r="J134" s="45"/>
      <c r="K134" s="45"/>
    </row>
    <row r="135" spans="1:11" s="47" customFormat="1" x14ac:dyDescent="0.2">
      <c r="A135" s="45"/>
      <c r="B135" s="45"/>
      <c r="C135" s="46"/>
      <c r="D135" s="45"/>
      <c r="E135" s="45"/>
      <c r="F135" s="45"/>
      <c r="G135" s="45"/>
      <c r="H135" s="45"/>
      <c r="I135" s="45"/>
      <c r="J135" s="45"/>
      <c r="K135" s="45"/>
    </row>
    <row r="136" spans="1:11" s="47" customFormat="1" x14ac:dyDescent="0.2">
      <c r="A136" s="45"/>
      <c r="B136" s="45"/>
      <c r="C136" s="46"/>
      <c r="D136" s="45"/>
      <c r="E136" s="45"/>
      <c r="F136" s="45"/>
      <c r="G136" s="45"/>
      <c r="H136" s="45"/>
      <c r="I136" s="45"/>
      <c r="J136" s="45"/>
      <c r="K136" s="45"/>
    </row>
    <row r="137" spans="1:11" s="47" customFormat="1" x14ac:dyDescent="0.2">
      <c r="A137" s="45"/>
      <c r="B137" s="45"/>
      <c r="C137" s="46"/>
      <c r="D137" s="45"/>
      <c r="E137" s="45"/>
      <c r="F137" s="45"/>
      <c r="G137" s="45"/>
      <c r="H137" s="45"/>
      <c r="I137" s="45"/>
      <c r="J137" s="45"/>
      <c r="K137" s="45"/>
    </row>
    <row r="138" spans="1:11" s="47" customFormat="1" x14ac:dyDescent="0.2">
      <c r="A138" s="45"/>
      <c r="B138" s="45"/>
      <c r="C138" s="46"/>
      <c r="D138" s="45"/>
      <c r="E138" s="45"/>
      <c r="F138" s="45"/>
      <c r="G138" s="45"/>
      <c r="H138" s="45"/>
      <c r="I138" s="45"/>
      <c r="J138" s="45"/>
      <c r="K138" s="45"/>
    </row>
    <row r="139" spans="1:11" s="47" customFormat="1" x14ac:dyDescent="0.2">
      <c r="A139" s="45"/>
      <c r="B139" s="45"/>
      <c r="C139" s="46"/>
      <c r="D139" s="45"/>
      <c r="E139" s="45"/>
      <c r="F139" s="45"/>
      <c r="G139" s="45"/>
      <c r="H139" s="45"/>
      <c r="I139" s="45"/>
      <c r="J139" s="45"/>
      <c r="K139" s="45"/>
    </row>
    <row r="140" spans="1:11" s="47" customFormat="1" x14ac:dyDescent="0.2">
      <c r="A140" s="45"/>
      <c r="B140" s="45"/>
      <c r="C140" s="46"/>
      <c r="D140" s="45"/>
      <c r="E140" s="45"/>
      <c r="F140" s="45"/>
      <c r="G140" s="45"/>
      <c r="H140" s="45"/>
      <c r="I140" s="45"/>
      <c r="J140" s="45"/>
      <c r="K140" s="45"/>
    </row>
    <row r="141" spans="1:11" x14ac:dyDescent="0.2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</row>
    <row r="142" spans="1:11" x14ac:dyDescent="0.2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</row>
    <row r="143" spans="1:11" x14ac:dyDescent="0.2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</row>
    <row r="144" spans="1:11" x14ac:dyDescent="0.2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</row>
    <row r="145" spans="1:13" x14ac:dyDescent="0.2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</row>
    <row r="146" spans="1:13" x14ac:dyDescent="0.2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</row>
    <row r="147" spans="1:13" x14ac:dyDescent="0.2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</row>
    <row r="148" spans="1:13" x14ac:dyDescent="0.2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</row>
    <row r="149" spans="1:13" x14ac:dyDescent="0.2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</row>
    <row r="150" spans="1:13" x14ac:dyDescent="0.2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</row>
    <row r="151" spans="1:13" x14ac:dyDescent="0.2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</row>
    <row r="152" spans="1:13" x14ac:dyDescent="0.2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</row>
    <row r="153" spans="1:13" x14ac:dyDescent="0.2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</row>
    <row r="154" spans="1:13" ht="6" customHeight="1" x14ac:dyDescent="0.2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</row>
    <row r="155" spans="1:13" ht="11.45" customHeight="1" x14ac:dyDescent="0.2">
      <c r="A155" s="153" t="s">
        <v>19</v>
      </c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</row>
    <row r="158" spans="1:13" s="10" customFormat="1" ht="15" customHeight="1" x14ac:dyDescent="0.2">
      <c r="A158" s="75"/>
      <c r="B158" s="68"/>
      <c r="C158" s="68" t="s">
        <v>382</v>
      </c>
      <c r="D158" s="69" t="s">
        <v>383</v>
      </c>
      <c r="E158" s="70" t="s">
        <v>31</v>
      </c>
      <c r="F158" s="71">
        <v>18448</v>
      </c>
      <c r="G158" s="72" t="s">
        <v>150</v>
      </c>
      <c r="H158" s="72"/>
      <c r="I158" s="73"/>
      <c r="J158" s="8"/>
      <c r="K158" s="9"/>
      <c r="M158" s="132"/>
    </row>
    <row r="159" spans="1:13" s="10" customFormat="1" ht="15" customHeight="1" x14ac:dyDescent="0.2">
      <c r="A159" s="75"/>
      <c r="B159" s="68"/>
      <c r="C159" s="68" t="s">
        <v>384</v>
      </c>
      <c r="D159" s="69" t="s">
        <v>385</v>
      </c>
      <c r="E159" s="70" t="s">
        <v>386</v>
      </c>
      <c r="F159" s="71">
        <v>10299</v>
      </c>
      <c r="G159" s="72" t="s">
        <v>150</v>
      </c>
      <c r="H159" s="72"/>
      <c r="I159" s="73"/>
      <c r="J159" s="8"/>
      <c r="K159" s="9"/>
      <c r="M159" s="132"/>
    </row>
    <row r="160" spans="1:13" s="10" customFormat="1" ht="15" customHeight="1" x14ac:dyDescent="0.2">
      <c r="A160" s="75"/>
      <c r="B160" s="68"/>
      <c r="C160" s="68" t="s">
        <v>189</v>
      </c>
      <c r="D160" s="69" t="s">
        <v>190</v>
      </c>
      <c r="E160" s="70" t="s">
        <v>387</v>
      </c>
      <c r="F160" s="71">
        <v>13408</v>
      </c>
      <c r="G160" s="72" t="s">
        <v>150</v>
      </c>
      <c r="H160" s="72"/>
      <c r="I160" s="73"/>
      <c r="J160" s="8"/>
      <c r="K160" s="9"/>
      <c r="M160" s="132"/>
    </row>
    <row r="161" spans="1:13" s="10" customFormat="1" ht="15" customHeight="1" x14ac:dyDescent="0.2">
      <c r="A161" s="75"/>
      <c r="B161" s="68"/>
      <c r="C161" s="68" t="s">
        <v>180</v>
      </c>
      <c r="D161" s="69" t="s">
        <v>181</v>
      </c>
      <c r="E161" s="70" t="s">
        <v>182</v>
      </c>
      <c r="F161" s="71">
        <v>13135</v>
      </c>
      <c r="G161" s="72" t="s">
        <v>150</v>
      </c>
      <c r="H161" s="72"/>
      <c r="I161" s="73"/>
      <c r="J161" s="8"/>
      <c r="K161" s="9"/>
      <c r="M161" s="132"/>
    </row>
    <row r="162" spans="1:13" s="10" customFormat="1" ht="15" customHeight="1" x14ac:dyDescent="0.2">
      <c r="A162" s="75"/>
      <c r="B162" s="68"/>
      <c r="C162" s="68" t="s">
        <v>388</v>
      </c>
      <c r="D162" s="69" t="s">
        <v>389</v>
      </c>
      <c r="E162" s="70" t="s">
        <v>24</v>
      </c>
      <c r="F162" s="71">
        <v>11701</v>
      </c>
      <c r="G162" s="72" t="s">
        <v>150</v>
      </c>
      <c r="H162" s="72"/>
      <c r="I162" s="73"/>
      <c r="J162" s="8"/>
      <c r="K162" s="9"/>
    </row>
    <row r="163" spans="1:13" s="10" customFormat="1" ht="15" customHeight="1" x14ac:dyDescent="0.2">
      <c r="A163" s="75"/>
      <c r="B163" s="68"/>
      <c r="C163" s="68" t="s">
        <v>390</v>
      </c>
      <c r="D163" s="69" t="s">
        <v>391</v>
      </c>
      <c r="E163" s="70" t="s">
        <v>172</v>
      </c>
      <c r="F163" s="71">
        <v>13259</v>
      </c>
      <c r="G163" s="72" t="s">
        <v>150</v>
      </c>
      <c r="H163" s="72"/>
      <c r="I163" s="73"/>
      <c r="J163" s="8"/>
      <c r="K163" s="9"/>
    </row>
    <row r="164" spans="1:13" s="10" customFormat="1" ht="15" customHeight="1" x14ac:dyDescent="0.2">
      <c r="A164" s="75"/>
      <c r="B164" s="68"/>
      <c r="C164" s="68" t="s">
        <v>185</v>
      </c>
      <c r="D164" s="69" t="s">
        <v>186</v>
      </c>
      <c r="E164" s="70" t="s">
        <v>24</v>
      </c>
      <c r="F164" s="71">
        <v>18690</v>
      </c>
      <c r="G164" s="72" t="s">
        <v>150</v>
      </c>
      <c r="H164" s="72"/>
      <c r="I164" s="73"/>
      <c r="J164" s="8"/>
      <c r="K164" s="9"/>
    </row>
    <row r="165" spans="1:13" s="10" customFormat="1" ht="15" customHeight="1" x14ac:dyDescent="0.2">
      <c r="A165" s="75"/>
      <c r="B165" s="68"/>
      <c r="C165" s="68" t="s">
        <v>392</v>
      </c>
      <c r="D165" s="69" t="s">
        <v>393</v>
      </c>
      <c r="E165" s="70" t="s">
        <v>386</v>
      </c>
      <c r="F165" s="71">
        <v>18771</v>
      </c>
      <c r="G165" s="72" t="s">
        <v>248</v>
      </c>
      <c r="H165" s="72"/>
      <c r="I165" s="73"/>
      <c r="J165" s="8"/>
      <c r="K165" s="9"/>
    </row>
    <row r="166" spans="1:13" s="10" customFormat="1" ht="15" customHeight="1" x14ac:dyDescent="0.2">
      <c r="A166" s="75"/>
      <c r="B166" s="68"/>
      <c r="C166" s="68" t="s">
        <v>394</v>
      </c>
      <c r="D166" s="69" t="s">
        <v>395</v>
      </c>
      <c r="E166" s="70" t="s">
        <v>396</v>
      </c>
      <c r="F166" s="71">
        <v>14290</v>
      </c>
      <c r="G166" s="72" t="s">
        <v>248</v>
      </c>
      <c r="H166" s="72"/>
      <c r="I166" s="73"/>
      <c r="J166" s="8"/>
      <c r="K166" s="9"/>
    </row>
    <row r="167" spans="1:13" s="10" customFormat="1" ht="15" customHeight="1" x14ac:dyDescent="0.2">
      <c r="A167" s="75"/>
      <c r="B167" s="68"/>
      <c r="C167" s="68" t="s">
        <v>397</v>
      </c>
      <c r="D167" s="69" t="s">
        <v>398</v>
      </c>
      <c r="E167" s="70" t="s">
        <v>387</v>
      </c>
      <c r="F167" s="71">
        <v>14517</v>
      </c>
      <c r="G167" s="72" t="s">
        <v>248</v>
      </c>
      <c r="H167" s="72"/>
      <c r="I167" s="73"/>
      <c r="J167" s="8"/>
      <c r="K167" s="9"/>
    </row>
    <row r="168" spans="1:13" s="10" customFormat="1" ht="15" customHeight="1" x14ac:dyDescent="0.2">
      <c r="A168" s="75"/>
      <c r="B168" s="68"/>
      <c r="C168" s="68" t="s">
        <v>399</v>
      </c>
      <c r="D168" s="69" t="s">
        <v>400</v>
      </c>
      <c r="E168" s="70" t="s">
        <v>28</v>
      </c>
      <c r="F168" s="71">
        <v>9096</v>
      </c>
      <c r="G168" s="72" t="s">
        <v>153</v>
      </c>
      <c r="H168" s="72"/>
      <c r="I168" s="73"/>
      <c r="J168" s="8"/>
      <c r="K168" s="9"/>
    </row>
    <row r="169" spans="1:13" s="10" customFormat="1" ht="15" customHeight="1" x14ac:dyDescent="0.2">
      <c r="A169" s="75"/>
      <c r="B169" s="68"/>
      <c r="C169" s="68" t="s">
        <v>401</v>
      </c>
      <c r="D169" s="69" t="s">
        <v>402</v>
      </c>
      <c r="E169" s="70" t="s">
        <v>28</v>
      </c>
      <c r="F169" s="71">
        <v>12418</v>
      </c>
      <c r="G169" s="72" t="s">
        <v>153</v>
      </c>
      <c r="H169" s="72"/>
      <c r="I169" s="73"/>
      <c r="J169" s="8"/>
      <c r="K169" s="9"/>
    </row>
    <row r="170" spans="1:13" s="10" customFormat="1" ht="15" customHeight="1" x14ac:dyDescent="0.2">
      <c r="A170" s="75"/>
      <c r="B170" s="68"/>
      <c r="C170" s="68" t="s">
        <v>403</v>
      </c>
      <c r="D170" s="69" t="s">
        <v>404</v>
      </c>
      <c r="E170" s="70" t="s">
        <v>158</v>
      </c>
      <c r="F170" s="71">
        <v>18768</v>
      </c>
      <c r="G170" s="72" t="s">
        <v>153</v>
      </c>
      <c r="H170" s="72"/>
      <c r="I170" s="73"/>
      <c r="J170" s="8"/>
      <c r="K170" s="9"/>
    </row>
    <row r="171" spans="1:13" s="10" customFormat="1" ht="15" customHeight="1" x14ac:dyDescent="0.2">
      <c r="A171" s="75"/>
      <c r="B171" s="68"/>
      <c r="C171" s="68" t="s">
        <v>405</v>
      </c>
      <c r="D171" s="69" t="s">
        <v>406</v>
      </c>
      <c r="E171" s="70" t="s">
        <v>28</v>
      </c>
      <c r="F171" s="71">
        <v>13600</v>
      </c>
      <c r="G171" s="72" t="s">
        <v>153</v>
      </c>
      <c r="H171" s="72"/>
      <c r="I171" s="73"/>
      <c r="J171" s="8"/>
      <c r="K171" s="9"/>
    </row>
    <row r="172" spans="1:13" s="10" customFormat="1" ht="15" customHeight="1" x14ac:dyDescent="0.2">
      <c r="A172" s="75"/>
      <c r="B172" s="68"/>
      <c r="C172" s="68" t="s">
        <v>295</v>
      </c>
      <c r="D172" s="69" t="s">
        <v>407</v>
      </c>
      <c r="E172" s="70" t="s">
        <v>286</v>
      </c>
      <c r="F172" s="71"/>
      <c r="G172" s="72" t="s">
        <v>248</v>
      </c>
      <c r="H172" s="72"/>
      <c r="I172" s="73"/>
      <c r="J172" s="8"/>
      <c r="K172" s="9"/>
    </row>
    <row r="173" spans="1:13" s="10" customFormat="1" ht="15" customHeight="1" x14ac:dyDescent="0.2">
      <c r="A173" s="75"/>
      <c r="B173" s="68"/>
      <c r="C173" s="68" t="s">
        <v>408</v>
      </c>
      <c r="D173" s="69" t="s">
        <v>409</v>
      </c>
      <c r="E173" s="70" t="s">
        <v>311</v>
      </c>
      <c r="F173" s="71">
        <v>5468</v>
      </c>
      <c r="G173" s="72" t="s">
        <v>150</v>
      </c>
      <c r="H173" s="72"/>
      <c r="I173" s="73"/>
      <c r="J173" s="8"/>
      <c r="K173" s="9"/>
    </row>
    <row r="174" spans="1:13" s="10" customFormat="1" ht="15" customHeight="1" x14ac:dyDescent="0.2">
      <c r="A174" s="75"/>
      <c r="B174" s="68"/>
      <c r="C174" s="68" t="s">
        <v>410</v>
      </c>
      <c r="D174" s="69" t="s">
        <v>411</v>
      </c>
      <c r="E174" s="70" t="s">
        <v>311</v>
      </c>
      <c r="F174" s="71">
        <v>5847</v>
      </c>
      <c r="G174" s="72" t="s">
        <v>153</v>
      </c>
      <c r="H174" s="72"/>
      <c r="I174" s="73"/>
      <c r="J174" s="8"/>
      <c r="K174" s="9"/>
    </row>
  </sheetData>
  <mergeCells count="6">
    <mergeCell ref="A155:K155"/>
    <mergeCell ref="A1:K1"/>
    <mergeCell ref="A2:K2"/>
    <mergeCell ref="A5:K5"/>
    <mergeCell ref="A10:K10"/>
    <mergeCell ref="F11:K11"/>
  </mergeCells>
  <pageMargins left="0.38" right="0.31" top="0.31496062992125984" bottom="0.51181102362204722" header="0.23622047244094491" footer="0.19685039370078741"/>
  <pageSetup scale="7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opLeftCell="A10" zoomScale="90" zoomScaleNormal="90" workbookViewId="0">
      <selection activeCell="J20" sqref="J20"/>
    </sheetView>
  </sheetViews>
  <sheetFormatPr defaultRowHeight="12.75" x14ac:dyDescent="0.2"/>
  <cols>
    <col min="1" max="1" width="4.85546875" style="129" customWidth="1"/>
    <col min="2" max="2" width="6.140625" style="129" customWidth="1"/>
    <col min="3" max="3" width="14" style="1" customWidth="1"/>
    <col min="4" max="4" width="22.7109375" style="129" customWidth="1"/>
    <col min="5" max="5" width="29.85546875" style="129" customWidth="1"/>
    <col min="6" max="6" width="12.42578125" style="129" bestFit="1" customWidth="1"/>
    <col min="7" max="7" width="8.7109375" style="129" bestFit="1" customWidth="1"/>
    <col min="8" max="8" width="13.85546875" style="129" customWidth="1"/>
    <col min="9" max="9" width="11.7109375" style="129" customWidth="1"/>
    <col min="10" max="10" width="12.140625" style="129" customWidth="1"/>
    <col min="11" max="11" width="8.42578125" style="129" customWidth="1"/>
    <col min="12" max="12" width="9.28515625" hidden="1" customWidth="1"/>
    <col min="13" max="19" width="0" hidden="1" customWidth="1"/>
    <col min="257" max="257" width="4.85546875" customWidth="1"/>
    <col min="258" max="258" width="6.140625" customWidth="1"/>
    <col min="259" max="259" width="14" customWidth="1"/>
    <col min="260" max="260" width="22.7109375" customWidth="1"/>
    <col min="261" max="261" width="29.85546875" customWidth="1"/>
    <col min="262" max="262" width="12.42578125" bestFit="1" customWidth="1"/>
    <col min="263" max="263" width="8.7109375" bestFit="1" customWidth="1"/>
    <col min="264" max="264" width="13.85546875" customWidth="1"/>
    <col min="265" max="265" width="11.7109375" customWidth="1"/>
    <col min="266" max="266" width="12.140625" customWidth="1"/>
    <col min="267" max="267" width="8.42578125" customWidth="1"/>
    <col min="268" max="275" width="0" hidden="1" customWidth="1"/>
    <col min="513" max="513" width="4.85546875" customWidth="1"/>
    <col min="514" max="514" width="6.140625" customWidth="1"/>
    <col min="515" max="515" width="14" customWidth="1"/>
    <col min="516" max="516" width="22.7109375" customWidth="1"/>
    <col min="517" max="517" width="29.85546875" customWidth="1"/>
    <col min="518" max="518" width="12.42578125" bestFit="1" customWidth="1"/>
    <col min="519" max="519" width="8.7109375" bestFit="1" customWidth="1"/>
    <col min="520" max="520" width="13.85546875" customWidth="1"/>
    <col min="521" max="521" width="11.7109375" customWidth="1"/>
    <col min="522" max="522" width="12.140625" customWidth="1"/>
    <col min="523" max="523" width="8.42578125" customWidth="1"/>
    <col min="524" max="531" width="0" hidden="1" customWidth="1"/>
    <col min="769" max="769" width="4.85546875" customWidth="1"/>
    <col min="770" max="770" width="6.140625" customWidth="1"/>
    <col min="771" max="771" width="14" customWidth="1"/>
    <col min="772" max="772" width="22.7109375" customWidth="1"/>
    <col min="773" max="773" width="29.85546875" customWidth="1"/>
    <col min="774" max="774" width="12.42578125" bestFit="1" customWidth="1"/>
    <col min="775" max="775" width="8.7109375" bestFit="1" customWidth="1"/>
    <col min="776" max="776" width="13.85546875" customWidth="1"/>
    <col min="777" max="777" width="11.7109375" customWidth="1"/>
    <col min="778" max="778" width="12.140625" customWidth="1"/>
    <col min="779" max="779" width="8.42578125" customWidth="1"/>
    <col min="780" max="787" width="0" hidden="1" customWidth="1"/>
    <col min="1025" max="1025" width="4.85546875" customWidth="1"/>
    <col min="1026" max="1026" width="6.140625" customWidth="1"/>
    <col min="1027" max="1027" width="14" customWidth="1"/>
    <col min="1028" max="1028" width="22.7109375" customWidth="1"/>
    <col min="1029" max="1029" width="29.85546875" customWidth="1"/>
    <col min="1030" max="1030" width="12.42578125" bestFit="1" customWidth="1"/>
    <col min="1031" max="1031" width="8.7109375" bestFit="1" customWidth="1"/>
    <col min="1032" max="1032" width="13.85546875" customWidth="1"/>
    <col min="1033" max="1033" width="11.7109375" customWidth="1"/>
    <col min="1034" max="1034" width="12.140625" customWidth="1"/>
    <col min="1035" max="1035" width="8.42578125" customWidth="1"/>
    <col min="1036" max="1043" width="0" hidden="1" customWidth="1"/>
    <col min="1281" max="1281" width="4.85546875" customWidth="1"/>
    <col min="1282" max="1282" width="6.140625" customWidth="1"/>
    <col min="1283" max="1283" width="14" customWidth="1"/>
    <col min="1284" max="1284" width="22.7109375" customWidth="1"/>
    <col min="1285" max="1285" width="29.85546875" customWidth="1"/>
    <col min="1286" max="1286" width="12.42578125" bestFit="1" customWidth="1"/>
    <col min="1287" max="1287" width="8.7109375" bestFit="1" customWidth="1"/>
    <col min="1288" max="1288" width="13.85546875" customWidth="1"/>
    <col min="1289" max="1289" width="11.7109375" customWidth="1"/>
    <col min="1290" max="1290" width="12.140625" customWidth="1"/>
    <col min="1291" max="1291" width="8.42578125" customWidth="1"/>
    <col min="1292" max="1299" width="0" hidden="1" customWidth="1"/>
    <col min="1537" max="1537" width="4.85546875" customWidth="1"/>
    <col min="1538" max="1538" width="6.140625" customWidth="1"/>
    <col min="1539" max="1539" width="14" customWidth="1"/>
    <col min="1540" max="1540" width="22.7109375" customWidth="1"/>
    <col min="1541" max="1541" width="29.85546875" customWidth="1"/>
    <col min="1542" max="1542" width="12.42578125" bestFit="1" customWidth="1"/>
    <col min="1543" max="1543" width="8.7109375" bestFit="1" customWidth="1"/>
    <col min="1544" max="1544" width="13.85546875" customWidth="1"/>
    <col min="1545" max="1545" width="11.7109375" customWidth="1"/>
    <col min="1546" max="1546" width="12.140625" customWidth="1"/>
    <col min="1547" max="1547" width="8.42578125" customWidth="1"/>
    <col min="1548" max="1555" width="0" hidden="1" customWidth="1"/>
    <col min="1793" max="1793" width="4.85546875" customWidth="1"/>
    <col min="1794" max="1794" width="6.140625" customWidth="1"/>
    <col min="1795" max="1795" width="14" customWidth="1"/>
    <col min="1796" max="1796" width="22.7109375" customWidth="1"/>
    <col min="1797" max="1797" width="29.85546875" customWidth="1"/>
    <col min="1798" max="1798" width="12.42578125" bestFit="1" customWidth="1"/>
    <col min="1799" max="1799" width="8.7109375" bestFit="1" customWidth="1"/>
    <col min="1800" max="1800" width="13.85546875" customWidth="1"/>
    <col min="1801" max="1801" width="11.7109375" customWidth="1"/>
    <col min="1802" max="1802" width="12.140625" customWidth="1"/>
    <col min="1803" max="1803" width="8.42578125" customWidth="1"/>
    <col min="1804" max="1811" width="0" hidden="1" customWidth="1"/>
    <col min="2049" max="2049" width="4.85546875" customWidth="1"/>
    <col min="2050" max="2050" width="6.140625" customWidth="1"/>
    <col min="2051" max="2051" width="14" customWidth="1"/>
    <col min="2052" max="2052" width="22.7109375" customWidth="1"/>
    <col min="2053" max="2053" width="29.85546875" customWidth="1"/>
    <col min="2054" max="2054" width="12.42578125" bestFit="1" customWidth="1"/>
    <col min="2055" max="2055" width="8.7109375" bestFit="1" customWidth="1"/>
    <col min="2056" max="2056" width="13.85546875" customWidth="1"/>
    <col min="2057" max="2057" width="11.7109375" customWidth="1"/>
    <col min="2058" max="2058" width="12.140625" customWidth="1"/>
    <col min="2059" max="2059" width="8.42578125" customWidth="1"/>
    <col min="2060" max="2067" width="0" hidden="1" customWidth="1"/>
    <col min="2305" max="2305" width="4.85546875" customWidth="1"/>
    <col min="2306" max="2306" width="6.140625" customWidth="1"/>
    <col min="2307" max="2307" width="14" customWidth="1"/>
    <col min="2308" max="2308" width="22.7109375" customWidth="1"/>
    <col min="2309" max="2309" width="29.85546875" customWidth="1"/>
    <col min="2310" max="2310" width="12.42578125" bestFit="1" customWidth="1"/>
    <col min="2311" max="2311" width="8.7109375" bestFit="1" customWidth="1"/>
    <col min="2312" max="2312" width="13.85546875" customWidth="1"/>
    <col min="2313" max="2313" width="11.7109375" customWidth="1"/>
    <col min="2314" max="2314" width="12.140625" customWidth="1"/>
    <col min="2315" max="2315" width="8.42578125" customWidth="1"/>
    <col min="2316" max="2323" width="0" hidden="1" customWidth="1"/>
    <col min="2561" max="2561" width="4.85546875" customWidth="1"/>
    <col min="2562" max="2562" width="6.140625" customWidth="1"/>
    <col min="2563" max="2563" width="14" customWidth="1"/>
    <col min="2564" max="2564" width="22.7109375" customWidth="1"/>
    <col min="2565" max="2565" width="29.85546875" customWidth="1"/>
    <col min="2566" max="2566" width="12.42578125" bestFit="1" customWidth="1"/>
    <col min="2567" max="2567" width="8.7109375" bestFit="1" customWidth="1"/>
    <col min="2568" max="2568" width="13.85546875" customWidth="1"/>
    <col min="2569" max="2569" width="11.7109375" customWidth="1"/>
    <col min="2570" max="2570" width="12.140625" customWidth="1"/>
    <col min="2571" max="2571" width="8.42578125" customWidth="1"/>
    <col min="2572" max="2579" width="0" hidden="1" customWidth="1"/>
    <col min="2817" max="2817" width="4.85546875" customWidth="1"/>
    <col min="2818" max="2818" width="6.140625" customWidth="1"/>
    <col min="2819" max="2819" width="14" customWidth="1"/>
    <col min="2820" max="2820" width="22.7109375" customWidth="1"/>
    <col min="2821" max="2821" width="29.85546875" customWidth="1"/>
    <col min="2822" max="2822" width="12.42578125" bestFit="1" customWidth="1"/>
    <col min="2823" max="2823" width="8.7109375" bestFit="1" customWidth="1"/>
    <col min="2824" max="2824" width="13.85546875" customWidth="1"/>
    <col min="2825" max="2825" width="11.7109375" customWidth="1"/>
    <col min="2826" max="2826" width="12.140625" customWidth="1"/>
    <col min="2827" max="2827" width="8.42578125" customWidth="1"/>
    <col min="2828" max="2835" width="0" hidden="1" customWidth="1"/>
    <col min="3073" max="3073" width="4.85546875" customWidth="1"/>
    <col min="3074" max="3074" width="6.140625" customWidth="1"/>
    <col min="3075" max="3075" width="14" customWidth="1"/>
    <col min="3076" max="3076" width="22.7109375" customWidth="1"/>
    <col min="3077" max="3077" width="29.85546875" customWidth="1"/>
    <col min="3078" max="3078" width="12.42578125" bestFit="1" customWidth="1"/>
    <col min="3079" max="3079" width="8.7109375" bestFit="1" customWidth="1"/>
    <col min="3080" max="3080" width="13.85546875" customWidth="1"/>
    <col min="3081" max="3081" width="11.7109375" customWidth="1"/>
    <col min="3082" max="3082" width="12.140625" customWidth="1"/>
    <col min="3083" max="3083" width="8.42578125" customWidth="1"/>
    <col min="3084" max="3091" width="0" hidden="1" customWidth="1"/>
    <col min="3329" max="3329" width="4.85546875" customWidth="1"/>
    <col min="3330" max="3330" width="6.140625" customWidth="1"/>
    <col min="3331" max="3331" width="14" customWidth="1"/>
    <col min="3332" max="3332" width="22.7109375" customWidth="1"/>
    <col min="3333" max="3333" width="29.85546875" customWidth="1"/>
    <col min="3334" max="3334" width="12.42578125" bestFit="1" customWidth="1"/>
    <col min="3335" max="3335" width="8.7109375" bestFit="1" customWidth="1"/>
    <col min="3336" max="3336" width="13.85546875" customWidth="1"/>
    <col min="3337" max="3337" width="11.7109375" customWidth="1"/>
    <col min="3338" max="3338" width="12.140625" customWidth="1"/>
    <col min="3339" max="3339" width="8.42578125" customWidth="1"/>
    <col min="3340" max="3347" width="0" hidden="1" customWidth="1"/>
    <col min="3585" max="3585" width="4.85546875" customWidth="1"/>
    <col min="3586" max="3586" width="6.140625" customWidth="1"/>
    <col min="3587" max="3587" width="14" customWidth="1"/>
    <col min="3588" max="3588" width="22.7109375" customWidth="1"/>
    <col min="3589" max="3589" width="29.85546875" customWidth="1"/>
    <col min="3590" max="3590" width="12.42578125" bestFit="1" customWidth="1"/>
    <col min="3591" max="3591" width="8.7109375" bestFit="1" customWidth="1"/>
    <col min="3592" max="3592" width="13.85546875" customWidth="1"/>
    <col min="3593" max="3593" width="11.7109375" customWidth="1"/>
    <col min="3594" max="3594" width="12.140625" customWidth="1"/>
    <col min="3595" max="3595" width="8.42578125" customWidth="1"/>
    <col min="3596" max="3603" width="0" hidden="1" customWidth="1"/>
    <col min="3841" max="3841" width="4.85546875" customWidth="1"/>
    <col min="3842" max="3842" width="6.140625" customWidth="1"/>
    <col min="3843" max="3843" width="14" customWidth="1"/>
    <col min="3844" max="3844" width="22.7109375" customWidth="1"/>
    <col min="3845" max="3845" width="29.85546875" customWidth="1"/>
    <col min="3846" max="3846" width="12.42578125" bestFit="1" customWidth="1"/>
    <col min="3847" max="3847" width="8.7109375" bestFit="1" customWidth="1"/>
    <col min="3848" max="3848" width="13.85546875" customWidth="1"/>
    <col min="3849" max="3849" width="11.7109375" customWidth="1"/>
    <col min="3850" max="3850" width="12.140625" customWidth="1"/>
    <col min="3851" max="3851" width="8.42578125" customWidth="1"/>
    <col min="3852" max="3859" width="0" hidden="1" customWidth="1"/>
    <col min="4097" max="4097" width="4.85546875" customWidth="1"/>
    <col min="4098" max="4098" width="6.140625" customWidth="1"/>
    <col min="4099" max="4099" width="14" customWidth="1"/>
    <col min="4100" max="4100" width="22.7109375" customWidth="1"/>
    <col min="4101" max="4101" width="29.85546875" customWidth="1"/>
    <col min="4102" max="4102" width="12.42578125" bestFit="1" customWidth="1"/>
    <col min="4103" max="4103" width="8.7109375" bestFit="1" customWidth="1"/>
    <col min="4104" max="4104" width="13.85546875" customWidth="1"/>
    <col min="4105" max="4105" width="11.7109375" customWidth="1"/>
    <col min="4106" max="4106" width="12.140625" customWidth="1"/>
    <col min="4107" max="4107" width="8.42578125" customWidth="1"/>
    <col min="4108" max="4115" width="0" hidden="1" customWidth="1"/>
    <col min="4353" max="4353" width="4.85546875" customWidth="1"/>
    <col min="4354" max="4354" width="6.140625" customWidth="1"/>
    <col min="4355" max="4355" width="14" customWidth="1"/>
    <col min="4356" max="4356" width="22.7109375" customWidth="1"/>
    <col min="4357" max="4357" width="29.85546875" customWidth="1"/>
    <col min="4358" max="4358" width="12.42578125" bestFit="1" customWidth="1"/>
    <col min="4359" max="4359" width="8.7109375" bestFit="1" customWidth="1"/>
    <col min="4360" max="4360" width="13.85546875" customWidth="1"/>
    <col min="4361" max="4361" width="11.7109375" customWidth="1"/>
    <col min="4362" max="4362" width="12.140625" customWidth="1"/>
    <col min="4363" max="4363" width="8.42578125" customWidth="1"/>
    <col min="4364" max="4371" width="0" hidden="1" customWidth="1"/>
    <col min="4609" max="4609" width="4.85546875" customWidth="1"/>
    <col min="4610" max="4610" width="6.140625" customWidth="1"/>
    <col min="4611" max="4611" width="14" customWidth="1"/>
    <col min="4612" max="4612" width="22.7109375" customWidth="1"/>
    <col min="4613" max="4613" width="29.85546875" customWidth="1"/>
    <col min="4614" max="4614" width="12.42578125" bestFit="1" customWidth="1"/>
    <col min="4615" max="4615" width="8.7109375" bestFit="1" customWidth="1"/>
    <col min="4616" max="4616" width="13.85546875" customWidth="1"/>
    <col min="4617" max="4617" width="11.7109375" customWidth="1"/>
    <col min="4618" max="4618" width="12.140625" customWidth="1"/>
    <col min="4619" max="4619" width="8.42578125" customWidth="1"/>
    <col min="4620" max="4627" width="0" hidden="1" customWidth="1"/>
    <col min="4865" max="4865" width="4.85546875" customWidth="1"/>
    <col min="4866" max="4866" width="6.140625" customWidth="1"/>
    <col min="4867" max="4867" width="14" customWidth="1"/>
    <col min="4868" max="4868" width="22.7109375" customWidth="1"/>
    <col min="4869" max="4869" width="29.85546875" customWidth="1"/>
    <col min="4870" max="4870" width="12.42578125" bestFit="1" customWidth="1"/>
    <col min="4871" max="4871" width="8.7109375" bestFit="1" customWidth="1"/>
    <col min="4872" max="4872" width="13.85546875" customWidth="1"/>
    <col min="4873" max="4873" width="11.7109375" customWidth="1"/>
    <col min="4874" max="4874" width="12.140625" customWidth="1"/>
    <col min="4875" max="4875" width="8.42578125" customWidth="1"/>
    <col min="4876" max="4883" width="0" hidden="1" customWidth="1"/>
    <col min="5121" max="5121" width="4.85546875" customWidth="1"/>
    <col min="5122" max="5122" width="6.140625" customWidth="1"/>
    <col min="5123" max="5123" width="14" customWidth="1"/>
    <col min="5124" max="5124" width="22.7109375" customWidth="1"/>
    <col min="5125" max="5125" width="29.85546875" customWidth="1"/>
    <col min="5126" max="5126" width="12.42578125" bestFit="1" customWidth="1"/>
    <col min="5127" max="5127" width="8.7109375" bestFit="1" customWidth="1"/>
    <col min="5128" max="5128" width="13.85546875" customWidth="1"/>
    <col min="5129" max="5129" width="11.7109375" customWidth="1"/>
    <col min="5130" max="5130" width="12.140625" customWidth="1"/>
    <col min="5131" max="5131" width="8.42578125" customWidth="1"/>
    <col min="5132" max="5139" width="0" hidden="1" customWidth="1"/>
    <col min="5377" max="5377" width="4.85546875" customWidth="1"/>
    <col min="5378" max="5378" width="6.140625" customWidth="1"/>
    <col min="5379" max="5379" width="14" customWidth="1"/>
    <col min="5380" max="5380" width="22.7109375" customWidth="1"/>
    <col min="5381" max="5381" width="29.85546875" customWidth="1"/>
    <col min="5382" max="5382" width="12.42578125" bestFit="1" customWidth="1"/>
    <col min="5383" max="5383" width="8.7109375" bestFit="1" customWidth="1"/>
    <col min="5384" max="5384" width="13.85546875" customWidth="1"/>
    <col min="5385" max="5385" width="11.7109375" customWidth="1"/>
    <col min="5386" max="5386" width="12.140625" customWidth="1"/>
    <col min="5387" max="5387" width="8.42578125" customWidth="1"/>
    <col min="5388" max="5395" width="0" hidden="1" customWidth="1"/>
    <col min="5633" max="5633" width="4.85546875" customWidth="1"/>
    <col min="5634" max="5634" width="6.140625" customWidth="1"/>
    <col min="5635" max="5635" width="14" customWidth="1"/>
    <col min="5636" max="5636" width="22.7109375" customWidth="1"/>
    <col min="5637" max="5637" width="29.85546875" customWidth="1"/>
    <col min="5638" max="5638" width="12.42578125" bestFit="1" customWidth="1"/>
    <col min="5639" max="5639" width="8.7109375" bestFit="1" customWidth="1"/>
    <col min="5640" max="5640" width="13.85546875" customWidth="1"/>
    <col min="5641" max="5641" width="11.7109375" customWidth="1"/>
    <col min="5642" max="5642" width="12.140625" customWidth="1"/>
    <col min="5643" max="5643" width="8.42578125" customWidth="1"/>
    <col min="5644" max="5651" width="0" hidden="1" customWidth="1"/>
    <col min="5889" max="5889" width="4.85546875" customWidth="1"/>
    <col min="5890" max="5890" width="6.140625" customWidth="1"/>
    <col min="5891" max="5891" width="14" customWidth="1"/>
    <col min="5892" max="5892" width="22.7109375" customWidth="1"/>
    <col min="5893" max="5893" width="29.85546875" customWidth="1"/>
    <col min="5894" max="5894" width="12.42578125" bestFit="1" customWidth="1"/>
    <col min="5895" max="5895" width="8.7109375" bestFit="1" customWidth="1"/>
    <col min="5896" max="5896" width="13.85546875" customWidth="1"/>
    <col min="5897" max="5897" width="11.7109375" customWidth="1"/>
    <col min="5898" max="5898" width="12.140625" customWidth="1"/>
    <col min="5899" max="5899" width="8.42578125" customWidth="1"/>
    <col min="5900" max="5907" width="0" hidden="1" customWidth="1"/>
    <col min="6145" max="6145" width="4.85546875" customWidth="1"/>
    <col min="6146" max="6146" width="6.140625" customWidth="1"/>
    <col min="6147" max="6147" width="14" customWidth="1"/>
    <col min="6148" max="6148" width="22.7109375" customWidth="1"/>
    <col min="6149" max="6149" width="29.85546875" customWidth="1"/>
    <col min="6150" max="6150" width="12.42578125" bestFit="1" customWidth="1"/>
    <col min="6151" max="6151" width="8.7109375" bestFit="1" customWidth="1"/>
    <col min="6152" max="6152" width="13.85546875" customWidth="1"/>
    <col min="6153" max="6153" width="11.7109375" customWidth="1"/>
    <col min="6154" max="6154" width="12.140625" customWidth="1"/>
    <col min="6155" max="6155" width="8.42578125" customWidth="1"/>
    <col min="6156" max="6163" width="0" hidden="1" customWidth="1"/>
    <col min="6401" max="6401" width="4.85546875" customWidth="1"/>
    <col min="6402" max="6402" width="6.140625" customWidth="1"/>
    <col min="6403" max="6403" width="14" customWidth="1"/>
    <col min="6404" max="6404" width="22.7109375" customWidth="1"/>
    <col min="6405" max="6405" width="29.85546875" customWidth="1"/>
    <col min="6406" max="6406" width="12.42578125" bestFit="1" customWidth="1"/>
    <col min="6407" max="6407" width="8.7109375" bestFit="1" customWidth="1"/>
    <col min="6408" max="6408" width="13.85546875" customWidth="1"/>
    <col min="6409" max="6409" width="11.7109375" customWidth="1"/>
    <col min="6410" max="6410" width="12.140625" customWidth="1"/>
    <col min="6411" max="6411" width="8.42578125" customWidth="1"/>
    <col min="6412" max="6419" width="0" hidden="1" customWidth="1"/>
    <col min="6657" max="6657" width="4.85546875" customWidth="1"/>
    <col min="6658" max="6658" width="6.140625" customWidth="1"/>
    <col min="6659" max="6659" width="14" customWidth="1"/>
    <col min="6660" max="6660" width="22.7109375" customWidth="1"/>
    <col min="6661" max="6661" width="29.85546875" customWidth="1"/>
    <col min="6662" max="6662" width="12.42578125" bestFit="1" customWidth="1"/>
    <col min="6663" max="6663" width="8.7109375" bestFit="1" customWidth="1"/>
    <col min="6664" max="6664" width="13.85546875" customWidth="1"/>
    <col min="6665" max="6665" width="11.7109375" customWidth="1"/>
    <col min="6666" max="6666" width="12.140625" customWidth="1"/>
    <col min="6667" max="6667" width="8.42578125" customWidth="1"/>
    <col min="6668" max="6675" width="0" hidden="1" customWidth="1"/>
    <col min="6913" max="6913" width="4.85546875" customWidth="1"/>
    <col min="6914" max="6914" width="6.140625" customWidth="1"/>
    <col min="6915" max="6915" width="14" customWidth="1"/>
    <col min="6916" max="6916" width="22.7109375" customWidth="1"/>
    <col min="6917" max="6917" width="29.85546875" customWidth="1"/>
    <col min="6918" max="6918" width="12.42578125" bestFit="1" customWidth="1"/>
    <col min="6919" max="6919" width="8.7109375" bestFit="1" customWidth="1"/>
    <col min="6920" max="6920" width="13.85546875" customWidth="1"/>
    <col min="6921" max="6921" width="11.7109375" customWidth="1"/>
    <col min="6922" max="6922" width="12.140625" customWidth="1"/>
    <col min="6923" max="6923" width="8.42578125" customWidth="1"/>
    <col min="6924" max="6931" width="0" hidden="1" customWidth="1"/>
    <col min="7169" max="7169" width="4.85546875" customWidth="1"/>
    <col min="7170" max="7170" width="6.140625" customWidth="1"/>
    <col min="7171" max="7171" width="14" customWidth="1"/>
    <col min="7172" max="7172" width="22.7109375" customWidth="1"/>
    <col min="7173" max="7173" width="29.85546875" customWidth="1"/>
    <col min="7174" max="7174" width="12.42578125" bestFit="1" customWidth="1"/>
    <col min="7175" max="7175" width="8.7109375" bestFit="1" customWidth="1"/>
    <col min="7176" max="7176" width="13.85546875" customWidth="1"/>
    <col min="7177" max="7177" width="11.7109375" customWidth="1"/>
    <col min="7178" max="7178" width="12.140625" customWidth="1"/>
    <col min="7179" max="7179" width="8.42578125" customWidth="1"/>
    <col min="7180" max="7187" width="0" hidden="1" customWidth="1"/>
    <col min="7425" max="7425" width="4.85546875" customWidth="1"/>
    <col min="7426" max="7426" width="6.140625" customWidth="1"/>
    <col min="7427" max="7427" width="14" customWidth="1"/>
    <col min="7428" max="7428" width="22.7109375" customWidth="1"/>
    <col min="7429" max="7429" width="29.85546875" customWidth="1"/>
    <col min="7430" max="7430" width="12.42578125" bestFit="1" customWidth="1"/>
    <col min="7431" max="7431" width="8.7109375" bestFit="1" customWidth="1"/>
    <col min="7432" max="7432" width="13.85546875" customWidth="1"/>
    <col min="7433" max="7433" width="11.7109375" customWidth="1"/>
    <col min="7434" max="7434" width="12.140625" customWidth="1"/>
    <col min="7435" max="7435" width="8.42578125" customWidth="1"/>
    <col min="7436" max="7443" width="0" hidden="1" customWidth="1"/>
    <col min="7681" max="7681" width="4.85546875" customWidth="1"/>
    <col min="7682" max="7682" width="6.140625" customWidth="1"/>
    <col min="7683" max="7683" width="14" customWidth="1"/>
    <col min="7684" max="7684" width="22.7109375" customWidth="1"/>
    <col min="7685" max="7685" width="29.85546875" customWidth="1"/>
    <col min="7686" max="7686" width="12.42578125" bestFit="1" customWidth="1"/>
    <col min="7687" max="7687" width="8.7109375" bestFit="1" customWidth="1"/>
    <col min="7688" max="7688" width="13.85546875" customWidth="1"/>
    <col min="7689" max="7689" width="11.7109375" customWidth="1"/>
    <col min="7690" max="7690" width="12.140625" customWidth="1"/>
    <col min="7691" max="7691" width="8.42578125" customWidth="1"/>
    <col min="7692" max="7699" width="0" hidden="1" customWidth="1"/>
    <col min="7937" max="7937" width="4.85546875" customWidth="1"/>
    <col min="7938" max="7938" width="6.140625" customWidth="1"/>
    <col min="7939" max="7939" width="14" customWidth="1"/>
    <col min="7940" max="7940" width="22.7109375" customWidth="1"/>
    <col min="7941" max="7941" width="29.85546875" customWidth="1"/>
    <col min="7942" max="7942" width="12.42578125" bestFit="1" customWidth="1"/>
    <col min="7943" max="7943" width="8.7109375" bestFit="1" customWidth="1"/>
    <col min="7944" max="7944" width="13.85546875" customWidth="1"/>
    <col min="7945" max="7945" width="11.7109375" customWidth="1"/>
    <col min="7946" max="7946" width="12.140625" customWidth="1"/>
    <col min="7947" max="7947" width="8.42578125" customWidth="1"/>
    <col min="7948" max="7955" width="0" hidden="1" customWidth="1"/>
    <col min="8193" max="8193" width="4.85546875" customWidth="1"/>
    <col min="8194" max="8194" width="6.140625" customWidth="1"/>
    <col min="8195" max="8195" width="14" customWidth="1"/>
    <col min="8196" max="8196" width="22.7109375" customWidth="1"/>
    <col min="8197" max="8197" width="29.85546875" customWidth="1"/>
    <col min="8198" max="8198" width="12.42578125" bestFit="1" customWidth="1"/>
    <col min="8199" max="8199" width="8.7109375" bestFit="1" customWidth="1"/>
    <col min="8200" max="8200" width="13.85546875" customWidth="1"/>
    <col min="8201" max="8201" width="11.7109375" customWidth="1"/>
    <col min="8202" max="8202" width="12.140625" customWidth="1"/>
    <col min="8203" max="8203" width="8.42578125" customWidth="1"/>
    <col min="8204" max="8211" width="0" hidden="1" customWidth="1"/>
    <col min="8449" max="8449" width="4.85546875" customWidth="1"/>
    <col min="8450" max="8450" width="6.140625" customWidth="1"/>
    <col min="8451" max="8451" width="14" customWidth="1"/>
    <col min="8452" max="8452" width="22.7109375" customWidth="1"/>
    <col min="8453" max="8453" width="29.85546875" customWidth="1"/>
    <col min="8454" max="8454" width="12.42578125" bestFit="1" customWidth="1"/>
    <col min="8455" max="8455" width="8.7109375" bestFit="1" customWidth="1"/>
    <col min="8456" max="8456" width="13.85546875" customWidth="1"/>
    <col min="8457" max="8457" width="11.7109375" customWidth="1"/>
    <col min="8458" max="8458" width="12.140625" customWidth="1"/>
    <col min="8459" max="8459" width="8.42578125" customWidth="1"/>
    <col min="8460" max="8467" width="0" hidden="1" customWidth="1"/>
    <col min="8705" max="8705" width="4.85546875" customWidth="1"/>
    <col min="8706" max="8706" width="6.140625" customWidth="1"/>
    <col min="8707" max="8707" width="14" customWidth="1"/>
    <col min="8708" max="8708" width="22.7109375" customWidth="1"/>
    <col min="8709" max="8709" width="29.85546875" customWidth="1"/>
    <col min="8710" max="8710" width="12.42578125" bestFit="1" customWidth="1"/>
    <col min="8711" max="8711" width="8.7109375" bestFit="1" customWidth="1"/>
    <col min="8712" max="8712" width="13.85546875" customWidth="1"/>
    <col min="8713" max="8713" width="11.7109375" customWidth="1"/>
    <col min="8714" max="8714" width="12.140625" customWidth="1"/>
    <col min="8715" max="8715" width="8.42578125" customWidth="1"/>
    <col min="8716" max="8723" width="0" hidden="1" customWidth="1"/>
    <col min="8961" max="8961" width="4.85546875" customWidth="1"/>
    <col min="8962" max="8962" width="6.140625" customWidth="1"/>
    <col min="8963" max="8963" width="14" customWidth="1"/>
    <col min="8964" max="8964" width="22.7109375" customWidth="1"/>
    <col min="8965" max="8965" width="29.85546875" customWidth="1"/>
    <col min="8966" max="8966" width="12.42578125" bestFit="1" customWidth="1"/>
    <col min="8967" max="8967" width="8.7109375" bestFit="1" customWidth="1"/>
    <col min="8968" max="8968" width="13.85546875" customWidth="1"/>
    <col min="8969" max="8969" width="11.7109375" customWidth="1"/>
    <col min="8970" max="8970" width="12.140625" customWidth="1"/>
    <col min="8971" max="8971" width="8.42578125" customWidth="1"/>
    <col min="8972" max="8979" width="0" hidden="1" customWidth="1"/>
    <col min="9217" max="9217" width="4.85546875" customWidth="1"/>
    <col min="9218" max="9218" width="6.140625" customWidth="1"/>
    <col min="9219" max="9219" width="14" customWidth="1"/>
    <col min="9220" max="9220" width="22.7109375" customWidth="1"/>
    <col min="9221" max="9221" width="29.85546875" customWidth="1"/>
    <col min="9222" max="9222" width="12.42578125" bestFit="1" customWidth="1"/>
    <col min="9223" max="9223" width="8.7109375" bestFit="1" customWidth="1"/>
    <col min="9224" max="9224" width="13.85546875" customWidth="1"/>
    <col min="9225" max="9225" width="11.7109375" customWidth="1"/>
    <col min="9226" max="9226" width="12.140625" customWidth="1"/>
    <col min="9227" max="9227" width="8.42578125" customWidth="1"/>
    <col min="9228" max="9235" width="0" hidden="1" customWidth="1"/>
    <col min="9473" max="9473" width="4.85546875" customWidth="1"/>
    <col min="9474" max="9474" width="6.140625" customWidth="1"/>
    <col min="9475" max="9475" width="14" customWidth="1"/>
    <col min="9476" max="9476" width="22.7109375" customWidth="1"/>
    <col min="9477" max="9477" width="29.85546875" customWidth="1"/>
    <col min="9478" max="9478" width="12.42578125" bestFit="1" customWidth="1"/>
    <col min="9479" max="9479" width="8.7109375" bestFit="1" customWidth="1"/>
    <col min="9480" max="9480" width="13.85546875" customWidth="1"/>
    <col min="9481" max="9481" width="11.7109375" customWidth="1"/>
    <col min="9482" max="9482" width="12.140625" customWidth="1"/>
    <col min="9483" max="9483" width="8.42578125" customWidth="1"/>
    <col min="9484" max="9491" width="0" hidden="1" customWidth="1"/>
    <col min="9729" max="9729" width="4.85546875" customWidth="1"/>
    <col min="9730" max="9730" width="6.140625" customWidth="1"/>
    <col min="9731" max="9731" width="14" customWidth="1"/>
    <col min="9732" max="9732" width="22.7109375" customWidth="1"/>
    <col min="9733" max="9733" width="29.85546875" customWidth="1"/>
    <col min="9734" max="9734" width="12.42578125" bestFit="1" customWidth="1"/>
    <col min="9735" max="9735" width="8.7109375" bestFit="1" customWidth="1"/>
    <col min="9736" max="9736" width="13.85546875" customWidth="1"/>
    <col min="9737" max="9737" width="11.7109375" customWidth="1"/>
    <col min="9738" max="9738" width="12.140625" customWidth="1"/>
    <col min="9739" max="9739" width="8.42578125" customWidth="1"/>
    <col min="9740" max="9747" width="0" hidden="1" customWidth="1"/>
    <col min="9985" max="9985" width="4.85546875" customWidth="1"/>
    <col min="9986" max="9986" width="6.140625" customWidth="1"/>
    <col min="9987" max="9987" width="14" customWidth="1"/>
    <col min="9988" max="9988" width="22.7109375" customWidth="1"/>
    <col min="9989" max="9989" width="29.85546875" customWidth="1"/>
    <col min="9990" max="9990" width="12.42578125" bestFit="1" customWidth="1"/>
    <col min="9991" max="9991" width="8.7109375" bestFit="1" customWidth="1"/>
    <col min="9992" max="9992" width="13.85546875" customWidth="1"/>
    <col min="9993" max="9993" width="11.7109375" customWidth="1"/>
    <col min="9994" max="9994" width="12.140625" customWidth="1"/>
    <col min="9995" max="9995" width="8.42578125" customWidth="1"/>
    <col min="9996" max="10003" width="0" hidden="1" customWidth="1"/>
    <col min="10241" max="10241" width="4.85546875" customWidth="1"/>
    <col min="10242" max="10242" width="6.140625" customWidth="1"/>
    <col min="10243" max="10243" width="14" customWidth="1"/>
    <col min="10244" max="10244" width="22.7109375" customWidth="1"/>
    <col min="10245" max="10245" width="29.85546875" customWidth="1"/>
    <col min="10246" max="10246" width="12.42578125" bestFit="1" customWidth="1"/>
    <col min="10247" max="10247" width="8.7109375" bestFit="1" customWidth="1"/>
    <col min="10248" max="10248" width="13.85546875" customWidth="1"/>
    <col min="10249" max="10249" width="11.7109375" customWidth="1"/>
    <col min="10250" max="10250" width="12.140625" customWidth="1"/>
    <col min="10251" max="10251" width="8.42578125" customWidth="1"/>
    <col min="10252" max="10259" width="0" hidden="1" customWidth="1"/>
    <col min="10497" max="10497" width="4.85546875" customWidth="1"/>
    <col min="10498" max="10498" width="6.140625" customWidth="1"/>
    <col min="10499" max="10499" width="14" customWidth="1"/>
    <col min="10500" max="10500" width="22.7109375" customWidth="1"/>
    <col min="10501" max="10501" width="29.85546875" customWidth="1"/>
    <col min="10502" max="10502" width="12.42578125" bestFit="1" customWidth="1"/>
    <col min="10503" max="10503" width="8.7109375" bestFit="1" customWidth="1"/>
    <col min="10504" max="10504" width="13.85546875" customWidth="1"/>
    <col min="10505" max="10505" width="11.7109375" customWidth="1"/>
    <col min="10506" max="10506" width="12.140625" customWidth="1"/>
    <col min="10507" max="10507" width="8.42578125" customWidth="1"/>
    <col min="10508" max="10515" width="0" hidden="1" customWidth="1"/>
    <col min="10753" max="10753" width="4.85546875" customWidth="1"/>
    <col min="10754" max="10754" width="6.140625" customWidth="1"/>
    <col min="10755" max="10755" width="14" customWidth="1"/>
    <col min="10756" max="10756" width="22.7109375" customWidth="1"/>
    <col min="10757" max="10757" width="29.85546875" customWidth="1"/>
    <col min="10758" max="10758" width="12.42578125" bestFit="1" customWidth="1"/>
    <col min="10759" max="10759" width="8.7109375" bestFit="1" customWidth="1"/>
    <col min="10760" max="10760" width="13.85546875" customWidth="1"/>
    <col min="10761" max="10761" width="11.7109375" customWidth="1"/>
    <col min="10762" max="10762" width="12.140625" customWidth="1"/>
    <col min="10763" max="10763" width="8.42578125" customWidth="1"/>
    <col min="10764" max="10771" width="0" hidden="1" customWidth="1"/>
    <col min="11009" max="11009" width="4.85546875" customWidth="1"/>
    <col min="11010" max="11010" width="6.140625" customWidth="1"/>
    <col min="11011" max="11011" width="14" customWidth="1"/>
    <col min="11012" max="11012" width="22.7109375" customWidth="1"/>
    <col min="11013" max="11013" width="29.85546875" customWidth="1"/>
    <col min="11014" max="11014" width="12.42578125" bestFit="1" customWidth="1"/>
    <col min="11015" max="11015" width="8.7109375" bestFit="1" customWidth="1"/>
    <col min="11016" max="11016" width="13.85546875" customWidth="1"/>
    <col min="11017" max="11017" width="11.7109375" customWidth="1"/>
    <col min="11018" max="11018" width="12.140625" customWidth="1"/>
    <col min="11019" max="11019" width="8.42578125" customWidth="1"/>
    <col min="11020" max="11027" width="0" hidden="1" customWidth="1"/>
    <col min="11265" max="11265" width="4.85546875" customWidth="1"/>
    <col min="11266" max="11266" width="6.140625" customWidth="1"/>
    <col min="11267" max="11267" width="14" customWidth="1"/>
    <col min="11268" max="11268" width="22.7109375" customWidth="1"/>
    <col min="11269" max="11269" width="29.85546875" customWidth="1"/>
    <col min="11270" max="11270" width="12.42578125" bestFit="1" customWidth="1"/>
    <col min="11271" max="11271" width="8.7109375" bestFit="1" customWidth="1"/>
    <col min="11272" max="11272" width="13.85546875" customWidth="1"/>
    <col min="11273" max="11273" width="11.7109375" customWidth="1"/>
    <col min="11274" max="11274" width="12.140625" customWidth="1"/>
    <col min="11275" max="11275" width="8.42578125" customWidth="1"/>
    <col min="11276" max="11283" width="0" hidden="1" customWidth="1"/>
    <col min="11521" max="11521" width="4.85546875" customWidth="1"/>
    <col min="11522" max="11522" width="6.140625" customWidth="1"/>
    <col min="11523" max="11523" width="14" customWidth="1"/>
    <col min="11524" max="11524" width="22.7109375" customWidth="1"/>
    <col min="11525" max="11525" width="29.85546875" customWidth="1"/>
    <col min="11526" max="11526" width="12.42578125" bestFit="1" customWidth="1"/>
    <col min="11527" max="11527" width="8.7109375" bestFit="1" customWidth="1"/>
    <col min="11528" max="11528" width="13.85546875" customWidth="1"/>
    <col min="11529" max="11529" width="11.7109375" customWidth="1"/>
    <col min="11530" max="11530" width="12.140625" customWidth="1"/>
    <col min="11531" max="11531" width="8.42578125" customWidth="1"/>
    <col min="11532" max="11539" width="0" hidden="1" customWidth="1"/>
    <col min="11777" max="11777" width="4.85546875" customWidth="1"/>
    <col min="11778" max="11778" width="6.140625" customWidth="1"/>
    <col min="11779" max="11779" width="14" customWidth="1"/>
    <col min="11780" max="11780" width="22.7109375" customWidth="1"/>
    <col min="11781" max="11781" width="29.85546875" customWidth="1"/>
    <col min="11782" max="11782" width="12.42578125" bestFit="1" customWidth="1"/>
    <col min="11783" max="11783" width="8.7109375" bestFit="1" customWidth="1"/>
    <col min="11784" max="11784" width="13.85546875" customWidth="1"/>
    <col min="11785" max="11785" width="11.7109375" customWidth="1"/>
    <col min="11786" max="11786" width="12.140625" customWidth="1"/>
    <col min="11787" max="11787" width="8.42578125" customWidth="1"/>
    <col min="11788" max="11795" width="0" hidden="1" customWidth="1"/>
    <col min="12033" max="12033" width="4.85546875" customWidth="1"/>
    <col min="12034" max="12034" width="6.140625" customWidth="1"/>
    <col min="12035" max="12035" width="14" customWidth="1"/>
    <col min="12036" max="12036" width="22.7109375" customWidth="1"/>
    <col min="12037" max="12037" width="29.85546875" customWidth="1"/>
    <col min="12038" max="12038" width="12.42578125" bestFit="1" customWidth="1"/>
    <col min="12039" max="12039" width="8.7109375" bestFit="1" customWidth="1"/>
    <col min="12040" max="12040" width="13.85546875" customWidth="1"/>
    <col min="12041" max="12041" width="11.7109375" customWidth="1"/>
    <col min="12042" max="12042" width="12.140625" customWidth="1"/>
    <col min="12043" max="12043" width="8.42578125" customWidth="1"/>
    <col min="12044" max="12051" width="0" hidden="1" customWidth="1"/>
    <col min="12289" max="12289" width="4.85546875" customWidth="1"/>
    <col min="12290" max="12290" width="6.140625" customWidth="1"/>
    <col min="12291" max="12291" width="14" customWidth="1"/>
    <col min="12292" max="12292" width="22.7109375" customWidth="1"/>
    <col min="12293" max="12293" width="29.85546875" customWidth="1"/>
    <col min="12294" max="12294" width="12.42578125" bestFit="1" customWidth="1"/>
    <col min="12295" max="12295" width="8.7109375" bestFit="1" customWidth="1"/>
    <col min="12296" max="12296" width="13.85546875" customWidth="1"/>
    <col min="12297" max="12297" width="11.7109375" customWidth="1"/>
    <col min="12298" max="12298" width="12.140625" customWidth="1"/>
    <col min="12299" max="12299" width="8.42578125" customWidth="1"/>
    <col min="12300" max="12307" width="0" hidden="1" customWidth="1"/>
    <col min="12545" max="12545" width="4.85546875" customWidth="1"/>
    <col min="12546" max="12546" width="6.140625" customWidth="1"/>
    <col min="12547" max="12547" width="14" customWidth="1"/>
    <col min="12548" max="12548" width="22.7109375" customWidth="1"/>
    <col min="12549" max="12549" width="29.85546875" customWidth="1"/>
    <col min="12550" max="12550" width="12.42578125" bestFit="1" customWidth="1"/>
    <col min="12551" max="12551" width="8.7109375" bestFit="1" customWidth="1"/>
    <col min="12552" max="12552" width="13.85546875" customWidth="1"/>
    <col min="12553" max="12553" width="11.7109375" customWidth="1"/>
    <col min="12554" max="12554" width="12.140625" customWidth="1"/>
    <col min="12555" max="12555" width="8.42578125" customWidth="1"/>
    <col min="12556" max="12563" width="0" hidden="1" customWidth="1"/>
    <col min="12801" max="12801" width="4.85546875" customWidth="1"/>
    <col min="12802" max="12802" width="6.140625" customWidth="1"/>
    <col min="12803" max="12803" width="14" customWidth="1"/>
    <col min="12804" max="12804" width="22.7109375" customWidth="1"/>
    <col min="12805" max="12805" width="29.85546875" customWidth="1"/>
    <col min="12806" max="12806" width="12.42578125" bestFit="1" customWidth="1"/>
    <col min="12807" max="12807" width="8.7109375" bestFit="1" customWidth="1"/>
    <col min="12808" max="12808" width="13.85546875" customWidth="1"/>
    <col min="12809" max="12809" width="11.7109375" customWidth="1"/>
    <col min="12810" max="12810" width="12.140625" customWidth="1"/>
    <col min="12811" max="12811" width="8.42578125" customWidth="1"/>
    <col min="12812" max="12819" width="0" hidden="1" customWidth="1"/>
    <col min="13057" max="13057" width="4.85546875" customWidth="1"/>
    <col min="13058" max="13058" width="6.140625" customWidth="1"/>
    <col min="13059" max="13059" width="14" customWidth="1"/>
    <col min="13060" max="13060" width="22.7109375" customWidth="1"/>
    <col min="13061" max="13061" width="29.85546875" customWidth="1"/>
    <col min="13062" max="13062" width="12.42578125" bestFit="1" customWidth="1"/>
    <col min="13063" max="13063" width="8.7109375" bestFit="1" customWidth="1"/>
    <col min="13064" max="13064" width="13.85546875" customWidth="1"/>
    <col min="13065" max="13065" width="11.7109375" customWidth="1"/>
    <col min="13066" max="13066" width="12.140625" customWidth="1"/>
    <col min="13067" max="13067" width="8.42578125" customWidth="1"/>
    <col min="13068" max="13075" width="0" hidden="1" customWidth="1"/>
    <col min="13313" max="13313" width="4.85546875" customWidth="1"/>
    <col min="13314" max="13314" width="6.140625" customWidth="1"/>
    <col min="13315" max="13315" width="14" customWidth="1"/>
    <col min="13316" max="13316" width="22.7109375" customWidth="1"/>
    <col min="13317" max="13317" width="29.85546875" customWidth="1"/>
    <col min="13318" max="13318" width="12.42578125" bestFit="1" customWidth="1"/>
    <col min="13319" max="13319" width="8.7109375" bestFit="1" customWidth="1"/>
    <col min="13320" max="13320" width="13.85546875" customWidth="1"/>
    <col min="13321" max="13321" width="11.7109375" customWidth="1"/>
    <col min="13322" max="13322" width="12.140625" customWidth="1"/>
    <col min="13323" max="13323" width="8.42578125" customWidth="1"/>
    <col min="13324" max="13331" width="0" hidden="1" customWidth="1"/>
    <col min="13569" max="13569" width="4.85546875" customWidth="1"/>
    <col min="13570" max="13570" width="6.140625" customWidth="1"/>
    <col min="13571" max="13571" width="14" customWidth="1"/>
    <col min="13572" max="13572" width="22.7109375" customWidth="1"/>
    <col min="13573" max="13573" width="29.85546875" customWidth="1"/>
    <col min="13574" max="13574" width="12.42578125" bestFit="1" customWidth="1"/>
    <col min="13575" max="13575" width="8.7109375" bestFit="1" customWidth="1"/>
    <col min="13576" max="13576" width="13.85546875" customWidth="1"/>
    <col min="13577" max="13577" width="11.7109375" customWidth="1"/>
    <col min="13578" max="13578" width="12.140625" customWidth="1"/>
    <col min="13579" max="13579" width="8.42578125" customWidth="1"/>
    <col min="13580" max="13587" width="0" hidden="1" customWidth="1"/>
    <col min="13825" max="13825" width="4.85546875" customWidth="1"/>
    <col min="13826" max="13826" width="6.140625" customWidth="1"/>
    <col min="13827" max="13827" width="14" customWidth="1"/>
    <col min="13828" max="13828" width="22.7109375" customWidth="1"/>
    <col min="13829" max="13829" width="29.85546875" customWidth="1"/>
    <col min="13830" max="13830" width="12.42578125" bestFit="1" customWidth="1"/>
    <col min="13831" max="13831" width="8.7109375" bestFit="1" customWidth="1"/>
    <col min="13832" max="13832" width="13.85546875" customWidth="1"/>
    <col min="13833" max="13833" width="11.7109375" customWidth="1"/>
    <col min="13834" max="13834" width="12.140625" customWidth="1"/>
    <col min="13835" max="13835" width="8.42578125" customWidth="1"/>
    <col min="13836" max="13843" width="0" hidden="1" customWidth="1"/>
    <col min="14081" max="14081" width="4.85546875" customWidth="1"/>
    <col min="14082" max="14082" width="6.140625" customWidth="1"/>
    <col min="14083" max="14083" width="14" customWidth="1"/>
    <col min="14084" max="14084" width="22.7109375" customWidth="1"/>
    <col min="14085" max="14085" width="29.85546875" customWidth="1"/>
    <col min="14086" max="14086" width="12.42578125" bestFit="1" customWidth="1"/>
    <col min="14087" max="14087" width="8.7109375" bestFit="1" customWidth="1"/>
    <col min="14088" max="14088" width="13.85546875" customWidth="1"/>
    <col min="14089" max="14089" width="11.7109375" customWidth="1"/>
    <col min="14090" max="14090" width="12.140625" customWidth="1"/>
    <col min="14091" max="14091" width="8.42578125" customWidth="1"/>
    <col min="14092" max="14099" width="0" hidden="1" customWidth="1"/>
    <col min="14337" max="14337" width="4.85546875" customWidth="1"/>
    <col min="14338" max="14338" width="6.140625" customWidth="1"/>
    <col min="14339" max="14339" width="14" customWidth="1"/>
    <col min="14340" max="14340" width="22.7109375" customWidth="1"/>
    <col min="14341" max="14341" width="29.85546875" customWidth="1"/>
    <col min="14342" max="14342" width="12.42578125" bestFit="1" customWidth="1"/>
    <col min="14343" max="14343" width="8.7109375" bestFit="1" customWidth="1"/>
    <col min="14344" max="14344" width="13.85546875" customWidth="1"/>
    <col min="14345" max="14345" width="11.7109375" customWidth="1"/>
    <col min="14346" max="14346" width="12.140625" customWidth="1"/>
    <col min="14347" max="14347" width="8.42578125" customWidth="1"/>
    <col min="14348" max="14355" width="0" hidden="1" customWidth="1"/>
    <col min="14593" max="14593" width="4.85546875" customWidth="1"/>
    <col min="14594" max="14594" width="6.140625" customWidth="1"/>
    <col min="14595" max="14595" width="14" customWidth="1"/>
    <col min="14596" max="14596" width="22.7109375" customWidth="1"/>
    <col min="14597" max="14597" width="29.85546875" customWidth="1"/>
    <col min="14598" max="14598" width="12.42578125" bestFit="1" customWidth="1"/>
    <col min="14599" max="14599" width="8.7109375" bestFit="1" customWidth="1"/>
    <col min="14600" max="14600" width="13.85546875" customWidth="1"/>
    <col min="14601" max="14601" width="11.7109375" customWidth="1"/>
    <col min="14602" max="14602" width="12.140625" customWidth="1"/>
    <col min="14603" max="14603" width="8.42578125" customWidth="1"/>
    <col min="14604" max="14611" width="0" hidden="1" customWidth="1"/>
    <col min="14849" max="14849" width="4.85546875" customWidth="1"/>
    <col min="14850" max="14850" width="6.140625" customWidth="1"/>
    <col min="14851" max="14851" width="14" customWidth="1"/>
    <col min="14852" max="14852" width="22.7109375" customWidth="1"/>
    <col min="14853" max="14853" width="29.85546875" customWidth="1"/>
    <col min="14854" max="14854" width="12.42578125" bestFit="1" customWidth="1"/>
    <col min="14855" max="14855" width="8.7109375" bestFit="1" customWidth="1"/>
    <col min="14856" max="14856" width="13.85546875" customWidth="1"/>
    <col min="14857" max="14857" width="11.7109375" customWidth="1"/>
    <col min="14858" max="14858" width="12.140625" customWidth="1"/>
    <col min="14859" max="14859" width="8.42578125" customWidth="1"/>
    <col min="14860" max="14867" width="0" hidden="1" customWidth="1"/>
    <col min="15105" max="15105" width="4.85546875" customWidth="1"/>
    <col min="15106" max="15106" width="6.140625" customWidth="1"/>
    <col min="15107" max="15107" width="14" customWidth="1"/>
    <col min="15108" max="15108" width="22.7109375" customWidth="1"/>
    <col min="15109" max="15109" width="29.85546875" customWidth="1"/>
    <col min="15110" max="15110" width="12.42578125" bestFit="1" customWidth="1"/>
    <col min="15111" max="15111" width="8.7109375" bestFit="1" customWidth="1"/>
    <col min="15112" max="15112" width="13.85546875" customWidth="1"/>
    <col min="15113" max="15113" width="11.7109375" customWidth="1"/>
    <col min="15114" max="15114" width="12.140625" customWidth="1"/>
    <col min="15115" max="15115" width="8.42578125" customWidth="1"/>
    <col min="15116" max="15123" width="0" hidden="1" customWidth="1"/>
    <col min="15361" max="15361" width="4.85546875" customWidth="1"/>
    <col min="15362" max="15362" width="6.140625" customWidth="1"/>
    <col min="15363" max="15363" width="14" customWidth="1"/>
    <col min="15364" max="15364" width="22.7109375" customWidth="1"/>
    <col min="15365" max="15365" width="29.85546875" customWidth="1"/>
    <col min="15366" max="15366" width="12.42578125" bestFit="1" customWidth="1"/>
    <col min="15367" max="15367" width="8.7109375" bestFit="1" customWidth="1"/>
    <col min="15368" max="15368" width="13.85546875" customWidth="1"/>
    <col min="15369" max="15369" width="11.7109375" customWidth="1"/>
    <col min="15370" max="15370" width="12.140625" customWidth="1"/>
    <col min="15371" max="15371" width="8.42578125" customWidth="1"/>
    <col min="15372" max="15379" width="0" hidden="1" customWidth="1"/>
    <col min="15617" max="15617" width="4.85546875" customWidth="1"/>
    <col min="15618" max="15618" width="6.140625" customWidth="1"/>
    <col min="15619" max="15619" width="14" customWidth="1"/>
    <col min="15620" max="15620" width="22.7109375" customWidth="1"/>
    <col min="15621" max="15621" width="29.85546875" customWidth="1"/>
    <col min="15622" max="15622" width="12.42578125" bestFit="1" customWidth="1"/>
    <col min="15623" max="15623" width="8.7109375" bestFit="1" customWidth="1"/>
    <col min="15624" max="15624" width="13.85546875" customWidth="1"/>
    <col min="15625" max="15625" width="11.7109375" customWidth="1"/>
    <col min="15626" max="15626" width="12.140625" customWidth="1"/>
    <col min="15627" max="15627" width="8.42578125" customWidth="1"/>
    <col min="15628" max="15635" width="0" hidden="1" customWidth="1"/>
    <col min="15873" max="15873" width="4.85546875" customWidth="1"/>
    <col min="15874" max="15874" width="6.140625" customWidth="1"/>
    <col min="15875" max="15875" width="14" customWidth="1"/>
    <col min="15876" max="15876" width="22.7109375" customWidth="1"/>
    <col min="15877" max="15877" width="29.85546875" customWidth="1"/>
    <col min="15878" max="15878" width="12.42578125" bestFit="1" customWidth="1"/>
    <col min="15879" max="15879" width="8.7109375" bestFit="1" customWidth="1"/>
    <col min="15880" max="15880" width="13.85546875" customWidth="1"/>
    <col min="15881" max="15881" width="11.7109375" customWidth="1"/>
    <col min="15882" max="15882" width="12.140625" customWidth="1"/>
    <col min="15883" max="15883" width="8.42578125" customWidth="1"/>
    <col min="15884" max="15891" width="0" hidden="1" customWidth="1"/>
    <col min="16129" max="16129" width="4.85546875" customWidth="1"/>
    <col min="16130" max="16130" width="6.140625" customWidth="1"/>
    <col min="16131" max="16131" width="14" customWidth="1"/>
    <col min="16132" max="16132" width="22.7109375" customWidth="1"/>
    <col min="16133" max="16133" width="29.85546875" customWidth="1"/>
    <col min="16134" max="16134" width="12.42578125" bestFit="1" customWidth="1"/>
    <col min="16135" max="16135" width="8.7109375" bestFit="1" customWidth="1"/>
    <col min="16136" max="16136" width="13.85546875" customWidth="1"/>
    <col min="16137" max="16137" width="11.7109375" customWidth="1"/>
    <col min="16138" max="16138" width="12.140625" customWidth="1"/>
    <col min="16139" max="16139" width="8.42578125" customWidth="1"/>
    <col min="16140" max="16147" width="0" hidden="1" customWidth="1"/>
  </cols>
  <sheetData>
    <row r="1" spans="1:19" ht="26.25" x14ac:dyDescent="0.2">
      <c r="A1" s="154" t="s">
        <v>235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9" ht="21" x14ac:dyDescent="0.35">
      <c r="A2" s="156" t="s">
        <v>236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9" ht="15.75" x14ac:dyDescent="0.25">
      <c r="E3" s="130"/>
      <c r="K3" s="2" t="s">
        <v>233</v>
      </c>
    </row>
    <row r="4" spans="1:19" x14ac:dyDescent="0.2">
      <c r="A4" s="64" t="s">
        <v>237</v>
      </c>
      <c r="K4" s="65" t="s">
        <v>193</v>
      </c>
    </row>
    <row r="5" spans="1:19" ht="21" x14ac:dyDescent="0.2">
      <c r="A5" s="158" t="s">
        <v>21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9" ht="9" customHeight="1" x14ac:dyDescent="0.2"/>
    <row r="7" spans="1:19" x14ac:dyDescent="0.2">
      <c r="A7" s="66" t="s">
        <v>0</v>
      </c>
      <c r="B7" s="66" t="s">
        <v>1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25</v>
      </c>
      <c r="H7" s="66" t="s">
        <v>16</v>
      </c>
      <c r="I7" s="66" t="s">
        <v>6</v>
      </c>
      <c r="J7" s="66" t="s">
        <v>7</v>
      </c>
      <c r="K7" s="66" t="s">
        <v>17</v>
      </c>
    </row>
    <row r="8" spans="1:19" x14ac:dyDescent="0.2">
      <c r="A8" s="67" t="s">
        <v>8</v>
      </c>
      <c r="B8" s="67" t="s">
        <v>9</v>
      </c>
      <c r="C8" s="67" t="s">
        <v>10</v>
      </c>
      <c r="D8" s="67" t="s">
        <v>11</v>
      </c>
      <c r="E8" s="67" t="s">
        <v>23</v>
      </c>
      <c r="F8" s="67" t="s">
        <v>12</v>
      </c>
      <c r="G8" s="67" t="s">
        <v>26</v>
      </c>
      <c r="H8" s="67" t="s">
        <v>15</v>
      </c>
      <c r="I8" s="67" t="s">
        <v>13</v>
      </c>
      <c r="J8" s="67" t="s">
        <v>14</v>
      </c>
      <c r="K8" s="67" t="s">
        <v>18</v>
      </c>
    </row>
    <row r="9" spans="1:19" ht="8.25" customHeight="1" thickBot="1" x14ac:dyDescent="0.25"/>
    <row r="10" spans="1:19" ht="15" x14ac:dyDescent="0.2">
      <c r="A10" s="159" t="s">
        <v>27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9" ht="15" x14ac:dyDescent="0.2">
      <c r="A11" s="131" t="s">
        <v>238</v>
      </c>
      <c r="B11" s="133"/>
      <c r="C11" s="123"/>
      <c r="D11" s="123"/>
      <c r="E11" s="123"/>
      <c r="F11" s="160" t="s">
        <v>20</v>
      </c>
      <c r="G11" s="161"/>
      <c r="H11" s="161"/>
      <c r="I11" s="161"/>
      <c r="J11" s="161"/>
      <c r="K11" s="161"/>
    </row>
    <row r="12" spans="1:19" s="10" customFormat="1" ht="15" customHeight="1" x14ac:dyDescent="0.3">
      <c r="A12" s="75"/>
      <c r="B12" s="134">
        <v>21</v>
      </c>
      <c r="C12" s="68" t="s">
        <v>285</v>
      </c>
      <c r="D12" s="69" t="s">
        <v>218</v>
      </c>
      <c r="E12" s="70" t="s">
        <v>286</v>
      </c>
      <c r="F12" s="71" t="s">
        <v>287</v>
      </c>
      <c r="G12" s="72" t="s">
        <v>150</v>
      </c>
      <c r="H12" s="135" t="s">
        <v>217</v>
      </c>
      <c r="I12" s="136"/>
      <c r="J12" s="137"/>
      <c r="K12" s="138"/>
      <c r="N12" s="11" t="s">
        <v>32</v>
      </c>
      <c r="O12" s="11" t="s">
        <v>33</v>
      </c>
      <c r="P12" s="11" t="s">
        <v>34</v>
      </c>
      <c r="Q12" s="11" t="s">
        <v>35</v>
      </c>
      <c r="R12" s="11" t="s">
        <v>36</v>
      </c>
      <c r="S12" s="11" t="s">
        <v>37</v>
      </c>
    </row>
    <row r="13" spans="1:19" s="10" customFormat="1" ht="15" customHeight="1" x14ac:dyDescent="0.3">
      <c r="A13" s="75"/>
      <c r="B13" s="134">
        <v>22</v>
      </c>
      <c r="C13" s="68" t="s">
        <v>156</v>
      </c>
      <c r="D13" s="69" t="s">
        <v>157</v>
      </c>
      <c r="E13" s="70" t="s">
        <v>286</v>
      </c>
      <c r="F13" s="71" t="s">
        <v>288</v>
      </c>
      <c r="G13" s="72" t="s">
        <v>150</v>
      </c>
      <c r="H13" s="135" t="s">
        <v>217</v>
      </c>
      <c r="I13" s="136"/>
      <c r="J13" s="137"/>
      <c r="K13" s="138"/>
      <c r="N13" s="12">
        <v>1.1574074074074073E-4</v>
      </c>
      <c r="O13" s="12">
        <v>6.9444444444444444E-5</v>
      </c>
      <c r="P13" s="12">
        <v>3.4722222222222202E-5</v>
      </c>
      <c r="Q13" s="13">
        <v>25</v>
      </c>
      <c r="R13" s="13">
        <v>10</v>
      </c>
      <c r="S13" s="13">
        <v>5</v>
      </c>
    </row>
    <row r="14" spans="1:19" s="10" customFormat="1" ht="15" customHeight="1" x14ac:dyDescent="0.3">
      <c r="A14" s="75"/>
      <c r="B14" s="134">
        <v>23</v>
      </c>
      <c r="C14" s="68" t="s">
        <v>289</v>
      </c>
      <c r="D14" s="69" t="s">
        <v>290</v>
      </c>
      <c r="E14" s="70" t="s">
        <v>286</v>
      </c>
      <c r="F14" s="71" t="s">
        <v>291</v>
      </c>
      <c r="G14" s="72" t="s">
        <v>150</v>
      </c>
      <c r="H14" s="135" t="s">
        <v>217</v>
      </c>
      <c r="I14" s="136"/>
      <c r="J14" s="137"/>
      <c r="K14" s="138"/>
      <c r="N14" s="12">
        <v>6.9444444444444444E-5</v>
      </c>
      <c r="O14" s="12">
        <v>4.6296296296296294E-5</v>
      </c>
      <c r="P14" s="12">
        <v>2.3148148148148147E-5</v>
      </c>
      <c r="Q14" s="13">
        <v>20</v>
      </c>
      <c r="R14" s="13">
        <v>9</v>
      </c>
      <c r="S14" s="13">
        <v>3</v>
      </c>
    </row>
    <row r="15" spans="1:19" s="10" customFormat="1" ht="15" customHeight="1" x14ac:dyDescent="0.3">
      <c r="A15" s="75"/>
      <c r="B15" s="134">
        <v>24</v>
      </c>
      <c r="C15" s="68" t="s">
        <v>292</v>
      </c>
      <c r="D15" s="69" t="s">
        <v>293</v>
      </c>
      <c r="E15" s="70" t="s">
        <v>286</v>
      </c>
      <c r="F15" s="71" t="s">
        <v>294</v>
      </c>
      <c r="G15" s="72" t="s">
        <v>150</v>
      </c>
      <c r="H15" s="135" t="s">
        <v>217</v>
      </c>
      <c r="I15" s="136"/>
      <c r="J15" s="137"/>
      <c r="K15" s="138"/>
      <c r="N15" s="12">
        <v>4.6296296296296294E-5</v>
      </c>
      <c r="O15" s="12">
        <v>2.3148148148148147E-5</v>
      </c>
      <c r="P15" s="12">
        <v>1.1574074074074073E-5</v>
      </c>
      <c r="Q15" s="13">
        <v>16</v>
      </c>
      <c r="R15" s="13">
        <v>8</v>
      </c>
      <c r="S15" s="13">
        <v>2</v>
      </c>
    </row>
    <row r="16" spans="1:19" s="10" customFormat="1" ht="15" customHeight="1" x14ac:dyDescent="0.3">
      <c r="A16" s="75"/>
      <c r="B16" s="134">
        <v>25</v>
      </c>
      <c r="C16" s="68" t="s">
        <v>295</v>
      </c>
      <c r="D16" s="69" t="s">
        <v>296</v>
      </c>
      <c r="E16" s="70" t="s">
        <v>286</v>
      </c>
      <c r="F16" s="71" t="s">
        <v>297</v>
      </c>
      <c r="G16" s="72" t="s">
        <v>248</v>
      </c>
      <c r="H16" s="135" t="s">
        <v>217</v>
      </c>
      <c r="I16" s="136"/>
      <c r="J16" s="137"/>
      <c r="K16" s="138"/>
      <c r="N16" s="14"/>
      <c r="O16" s="14"/>
      <c r="P16" s="14"/>
      <c r="Q16" s="13">
        <v>14</v>
      </c>
      <c r="R16" s="13">
        <v>7</v>
      </c>
      <c r="S16" s="13">
        <v>1</v>
      </c>
    </row>
    <row r="17" spans="1:19" s="10" customFormat="1" ht="15" customHeight="1" x14ac:dyDescent="0.3">
      <c r="A17" s="75"/>
      <c r="B17" s="134">
        <v>26</v>
      </c>
      <c r="C17" s="68" t="s">
        <v>298</v>
      </c>
      <c r="D17" s="69" t="s">
        <v>299</v>
      </c>
      <c r="E17" s="70" t="s">
        <v>286</v>
      </c>
      <c r="F17" s="71" t="s">
        <v>155</v>
      </c>
      <c r="G17" s="72" t="s">
        <v>248</v>
      </c>
      <c r="H17" s="135" t="s">
        <v>217</v>
      </c>
      <c r="I17" s="136"/>
      <c r="J17" s="137"/>
      <c r="K17" s="138"/>
      <c r="N17" s="14"/>
      <c r="O17" s="14"/>
      <c r="P17" s="14"/>
      <c r="Q17" s="13">
        <v>12</v>
      </c>
      <c r="R17" s="13">
        <v>6</v>
      </c>
      <c r="S17" s="14"/>
    </row>
    <row r="18" spans="1:19" s="10" customFormat="1" ht="15" customHeight="1" x14ac:dyDescent="0.3">
      <c r="A18" s="75"/>
      <c r="B18" s="134">
        <v>27</v>
      </c>
      <c r="C18" s="68" t="s">
        <v>300</v>
      </c>
      <c r="D18" s="69" t="s">
        <v>301</v>
      </c>
      <c r="E18" s="70" t="s">
        <v>286</v>
      </c>
      <c r="F18" s="71" t="s">
        <v>302</v>
      </c>
      <c r="G18" s="72" t="s">
        <v>153</v>
      </c>
      <c r="H18" s="135" t="s">
        <v>217</v>
      </c>
      <c r="I18" s="136"/>
      <c r="J18" s="137"/>
      <c r="K18" s="138"/>
      <c r="N18" s="14"/>
      <c r="O18" s="14"/>
      <c r="P18" s="14"/>
      <c r="Q18" s="13">
        <v>10</v>
      </c>
      <c r="R18" s="13">
        <v>5</v>
      </c>
      <c r="S18" s="14"/>
    </row>
    <row r="19" spans="1:19" s="10" customFormat="1" ht="15" customHeight="1" x14ac:dyDescent="0.3">
      <c r="A19" s="75"/>
      <c r="B19" s="134">
        <v>28</v>
      </c>
      <c r="C19" s="68" t="s">
        <v>303</v>
      </c>
      <c r="D19" s="69" t="s">
        <v>304</v>
      </c>
      <c r="E19" s="70" t="s">
        <v>286</v>
      </c>
      <c r="F19" s="71" t="s">
        <v>305</v>
      </c>
      <c r="G19" s="72" t="s">
        <v>153</v>
      </c>
      <c r="H19" s="135" t="s">
        <v>217</v>
      </c>
      <c r="I19" s="136"/>
      <c r="J19" s="137"/>
      <c r="K19" s="138"/>
      <c r="N19" s="14"/>
      <c r="O19" s="14"/>
      <c r="P19" s="14"/>
      <c r="Q19" s="13">
        <v>9</v>
      </c>
      <c r="R19" s="13">
        <v>4</v>
      </c>
      <c r="S19" s="14"/>
    </row>
    <row r="20" spans="1:19" s="10" customFormat="1" ht="15" customHeight="1" x14ac:dyDescent="0.3">
      <c r="A20" s="75"/>
      <c r="B20" s="134">
        <v>29</v>
      </c>
      <c r="C20" s="68" t="s">
        <v>154</v>
      </c>
      <c r="D20" s="69" t="s">
        <v>306</v>
      </c>
      <c r="E20" s="70" t="s">
        <v>286</v>
      </c>
      <c r="F20" s="71" t="s">
        <v>307</v>
      </c>
      <c r="G20" s="72" t="s">
        <v>153</v>
      </c>
      <c r="H20" s="135" t="s">
        <v>217</v>
      </c>
      <c r="I20" s="136"/>
      <c r="J20" s="137"/>
      <c r="K20" s="138"/>
      <c r="N20" s="14"/>
      <c r="O20" s="14"/>
      <c r="P20" s="14"/>
      <c r="Q20" s="13">
        <v>8</v>
      </c>
      <c r="R20" s="13">
        <v>3</v>
      </c>
      <c r="S20" s="14"/>
    </row>
    <row r="21" spans="1:19" s="10" customFormat="1" ht="15" customHeight="1" x14ac:dyDescent="0.3">
      <c r="A21" s="75"/>
      <c r="B21" s="134"/>
      <c r="C21" s="68"/>
      <c r="D21" s="69"/>
      <c r="E21" s="70"/>
      <c r="F21" s="71"/>
      <c r="G21" s="72"/>
      <c r="H21" s="135"/>
      <c r="I21" s="136"/>
      <c r="J21" s="137"/>
      <c r="K21" s="138"/>
      <c r="N21" s="14"/>
      <c r="O21" s="14"/>
      <c r="P21" s="14"/>
      <c r="Q21" s="13"/>
      <c r="R21" s="13"/>
      <c r="S21" s="14"/>
    </row>
    <row r="22" spans="1:19" s="10" customFormat="1" ht="15" customHeight="1" x14ac:dyDescent="0.3">
      <c r="A22" s="75"/>
      <c r="B22" s="134">
        <v>1</v>
      </c>
      <c r="C22" s="68" t="s">
        <v>239</v>
      </c>
      <c r="D22" s="69" t="s">
        <v>240</v>
      </c>
      <c r="E22" s="70" t="s">
        <v>214</v>
      </c>
      <c r="F22" s="71" t="s">
        <v>241</v>
      </c>
      <c r="G22" s="72" t="s">
        <v>150</v>
      </c>
      <c r="H22" s="135" t="s">
        <v>215</v>
      </c>
      <c r="I22" s="136"/>
      <c r="J22" s="137"/>
      <c r="K22" s="138"/>
      <c r="N22" s="14"/>
      <c r="O22" s="14"/>
      <c r="P22" s="14"/>
      <c r="Q22" s="13">
        <v>7</v>
      </c>
      <c r="R22" s="13">
        <v>2</v>
      </c>
      <c r="S22" s="14"/>
    </row>
    <row r="23" spans="1:19" s="10" customFormat="1" ht="15" customHeight="1" x14ac:dyDescent="0.3">
      <c r="A23" s="75"/>
      <c r="B23" s="134">
        <v>2</v>
      </c>
      <c r="C23" s="68" t="s">
        <v>242</v>
      </c>
      <c r="D23" s="69" t="s">
        <v>243</v>
      </c>
      <c r="E23" s="70" t="s">
        <v>214</v>
      </c>
      <c r="F23" s="71" t="s">
        <v>244</v>
      </c>
      <c r="G23" s="72" t="s">
        <v>150</v>
      </c>
      <c r="H23" s="135" t="s">
        <v>215</v>
      </c>
      <c r="I23" s="136"/>
      <c r="J23" s="137"/>
      <c r="K23" s="138"/>
      <c r="N23" s="14"/>
      <c r="O23" s="14"/>
      <c r="P23" s="14"/>
      <c r="Q23" s="13">
        <v>6</v>
      </c>
      <c r="R23" s="13">
        <v>1</v>
      </c>
      <c r="S23" s="14"/>
    </row>
    <row r="24" spans="1:19" s="10" customFormat="1" ht="15" customHeight="1" x14ac:dyDescent="0.3">
      <c r="A24" s="75"/>
      <c r="B24" s="134">
        <v>3</v>
      </c>
      <c r="C24" s="68" t="s">
        <v>245</v>
      </c>
      <c r="D24" s="69" t="s">
        <v>246</v>
      </c>
      <c r="E24" s="70" t="s">
        <v>214</v>
      </c>
      <c r="F24" s="71" t="s">
        <v>247</v>
      </c>
      <c r="G24" s="72" t="s">
        <v>248</v>
      </c>
      <c r="H24" s="135" t="s">
        <v>215</v>
      </c>
      <c r="I24" s="136"/>
      <c r="J24" s="137"/>
      <c r="K24" s="138"/>
      <c r="N24" s="14"/>
      <c r="O24" s="14"/>
      <c r="P24" s="14"/>
      <c r="Q24" s="13">
        <v>5</v>
      </c>
      <c r="R24" s="13"/>
      <c r="S24" s="14"/>
    </row>
    <row r="25" spans="1:19" s="10" customFormat="1" ht="15" customHeight="1" x14ac:dyDescent="0.3">
      <c r="A25" s="75"/>
      <c r="B25" s="134">
        <v>4</v>
      </c>
      <c r="C25" s="68" t="s">
        <v>249</v>
      </c>
      <c r="D25" s="69" t="s">
        <v>250</v>
      </c>
      <c r="E25" s="70" t="s">
        <v>214</v>
      </c>
      <c r="F25" s="71" t="s">
        <v>251</v>
      </c>
      <c r="G25" s="72" t="s">
        <v>248</v>
      </c>
      <c r="H25" s="135" t="s">
        <v>215</v>
      </c>
      <c r="I25" s="136"/>
      <c r="J25" s="137"/>
      <c r="K25" s="138"/>
      <c r="N25" s="14"/>
      <c r="O25" s="14"/>
      <c r="P25" s="14"/>
      <c r="Q25" s="13">
        <v>4</v>
      </c>
      <c r="R25" s="13"/>
      <c r="S25" s="14"/>
    </row>
    <row r="26" spans="1:19" s="10" customFormat="1" ht="15" customHeight="1" x14ac:dyDescent="0.3">
      <c r="A26" s="75"/>
      <c r="B26" s="134">
        <v>5</v>
      </c>
      <c r="C26" s="68" t="s">
        <v>252</v>
      </c>
      <c r="D26" s="69" t="s">
        <v>253</v>
      </c>
      <c r="E26" s="70" t="s">
        <v>254</v>
      </c>
      <c r="F26" s="71" t="s">
        <v>255</v>
      </c>
      <c r="G26" s="72" t="s">
        <v>248</v>
      </c>
      <c r="H26" s="135" t="s">
        <v>215</v>
      </c>
      <c r="I26" s="136"/>
      <c r="J26" s="137"/>
      <c r="K26" s="138"/>
      <c r="N26" s="14"/>
      <c r="O26" s="14"/>
      <c r="P26" s="14"/>
      <c r="Q26" s="13">
        <v>3</v>
      </c>
      <c r="R26" s="13"/>
      <c r="S26" s="14"/>
    </row>
    <row r="27" spans="1:19" s="10" customFormat="1" ht="15" customHeight="1" x14ac:dyDescent="0.3">
      <c r="A27" s="75"/>
      <c r="B27" s="134">
        <v>6</v>
      </c>
      <c r="C27" s="68" t="s">
        <v>256</v>
      </c>
      <c r="D27" s="69" t="s">
        <v>257</v>
      </c>
      <c r="E27" s="70" t="s">
        <v>254</v>
      </c>
      <c r="F27" s="71" t="s">
        <v>258</v>
      </c>
      <c r="G27" s="72" t="s">
        <v>248</v>
      </c>
      <c r="H27" s="135" t="s">
        <v>215</v>
      </c>
      <c r="I27" s="136"/>
      <c r="J27" s="137"/>
      <c r="K27" s="138"/>
      <c r="N27" s="14"/>
      <c r="O27" s="14"/>
      <c r="P27" s="14"/>
      <c r="Q27" s="13">
        <v>2</v>
      </c>
      <c r="R27" s="13"/>
      <c r="S27" s="14"/>
    </row>
    <row r="28" spans="1:19" s="10" customFormat="1" ht="15" customHeight="1" x14ac:dyDescent="0.3">
      <c r="A28" s="75"/>
      <c r="B28" s="134"/>
      <c r="C28" s="68"/>
      <c r="D28" s="69"/>
      <c r="E28" s="70"/>
      <c r="F28" s="71"/>
      <c r="G28" s="72"/>
      <c r="H28" s="135"/>
      <c r="I28" s="136"/>
      <c r="J28" s="137"/>
      <c r="K28" s="138"/>
      <c r="N28" s="14"/>
      <c r="O28" s="14"/>
      <c r="P28" s="14"/>
      <c r="Q28" s="13"/>
      <c r="R28" s="13"/>
      <c r="S28" s="14"/>
    </row>
    <row r="29" spans="1:19" s="10" customFormat="1" ht="15" customHeight="1" x14ac:dyDescent="0.3">
      <c r="A29" s="75"/>
      <c r="B29" s="134">
        <v>11</v>
      </c>
      <c r="C29" s="68" t="s">
        <v>259</v>
      </c>
      <c r="D29" s="69" t="s">
        <v>260</v>
      </c>
      <c r="E29" s="70" t="s">
        <v>261</v>
      </c>
      <c r="F29" s="71" t="s">
        <v>262</v>
      </c>
      <c r="G29" s="72" t="s">
        <v>150</v>
      </c>
      <c r="H29" s="135" t="s">
        <v>263</v>
      </c>
      <c r="I29" s="136"/>
      <c r="J29" s="137"/>
      <c r="K29" s="138"/>
      <c r="N29" s="14"/>
      <c r="O29" s="14"/>
      <c r="P29" s="14"/>
      <c r="Q29" s="13">
        <v>1</v>
      </c>
      <c r="R29" s="13"/>
      <c r="S29" s="14"/>
    </row>
    <row r="30" spans="1:19" s="10" customFormat="1" ht="15" customHeight="1" x14ac:dyDescent="0.3">
      <c r="A30" s="75"/>
      <c r="B30" s="134">
        <v>12</v>
      </c>
      <c r="C30" s="68" t="s">
        <v>259</v>
      </c>
      <c r="D30" s="69" t="s">
        <v>264</v>
      </c>
      <c r="E30" s="70" t="s">
        <v>261</v>
      </c>
      <c r="F30" s="71" t="s">
        <v>265</v>
      </c>
      <c r="G30" s="72" t="s">
        <v>150</v>
      </c>
      <c r="H30" s="135" t="s">
        <v>263</v>
      </c>
      <c r="I30" s="136"/>
      <c r="J30" s="137"/>
      <c r="K30" s="138"/>
    </row>
    <row r="31" spans="1:19" s="10" customFormat="1" ht="15" customHeight="1" x14ac:dyDescent="0.3">
      <c r="A31" s="75"/>
      <c r="B31" s="134">
        <v>13</v>
      </c>
      <c r="C31" s="68" t="s">
        <v>266</v>
      </c>
      <c r="D31" s="69" t="s">
        <v>267</v>
      </c>
      <c r="E31" s="70" t="s">
        <v>268</v>
      </c>
      <c r="F31" s="71" t="s">
        <v>269</v>
      </c>
      <c r="G31" s="72" t="s">
        <v>248</v>
      </c>
      <c r="H31" s="135" t="s">
        <v>263</v>
      </c>
      <c r="I31" s="136"/>
      <c r="J31" s="137"/>
      <c r="K31" s="138"/>
    </row>
    <row r="32" spans="1:19" s="10" customFormat="1" ht="15" customHeight="1" x14ac:dyDescent="0.3">
      <c r="A32" s="75"/>
      <c r="B32" s="134">
        <v>14</v>
      </c>
      <c r="C32" s="68" t="s">
        <v>270</v>
      </c>
      <c r="D32" s="69" t="s">
        <v>271</v>
      </c>
      <c r="E32" s="70" t="s">
        <v>261</v>
      </c>
      <c r="F32" s="71" t="s">
        <v>272</v>
      </c>
      <c r="G32" s="72" t="s">
        <v>248</v>
      </c>
      <c r="H32" s="135" t="s">
        <v>263</v>
      </c>
      <c r="I32" s="136"/>
      <c r="J32" s="137"/>
      <c r="K32" s="138"/>
    </row>
    <row r="33" spans="1:11" s="10" customFormat="1" ht="15" customHeight="1" x14ac:dyDescent="0.3">
      <c r="A33" s="75"/>
      <c r="B33" s="134">
        <v>15</v>
      </c>
      <c r="C33" s="68" t="s">
        <v>273</v>
      </c>
      <c r="D33" s="69" t="s">
        <v>274</v>
      </c>
      <c r="E33" s="70" t="s">
        <v>261</v>
      </c>
      <c r="F33" s="71" t="s">
        <v>275</v>
      </c>
      <c r="G33" s="72" t="s">
        <v>248</v>
      </c>
      <c r="H33" s="135" t="s">
        <v>263</v>
      </c>
      <c r="I33" s="136"/>
      <c r="J33" s="137"/>
      <c r="K33" s="138"/>
    </row>
    <row r="34" spans="1:11" s="10" customFormat="1" ht="15" customHeight="1" x14ac:dyDescent="0.3">
      <c r="A34" s="75"/>
      <c r="B34" s="134">
        <v>16</v>
      </c>
      <c r="C34" s="68" t="s">
        <v>276</v>
      </c>
      <c r="D34" s="69" t="s">
        <v>277</v>
      </c>
      <c r="E34" s="70" t="s">
        <v>261</v>
      </c>
      <c r="F34" s="71" t="s">
        <v>278</v>
      </c>
      <c r="G34" s="72" t="s">
        <v>248</v>
      </c>
      <c r="H34" s="135" t="s">
        <v>263</v>
      </c>
      <c r="I34" s="136"/>
      <c r="J34" s="137"/>
      <c r="K34" s="138"/>
    </row>
    <row r="35" spans="1:11" s="10" customFormat="1" ht="15" customHeight="1" x14ac:dyDescent="0.3">
      <c r="A35" s="75"/>
      <c r="B35" s="134">
        <v>17</v>
      </c>
      <c r="C35" s="68" t="s">
        <v>279</v>
      </c>
      <c r="D35" s="69" t="s">
        <v>280</v>
      </c>
      <c r="E35" s="70" t="s">
        <v>261</v>
      </c>
      <c r="F35" s="71" t="s">
        <v>281</v>
      </c>
      <c r="G35" s="72" t="s">
        <v>248</v>
      </c>
      <c r="H35" s="135" t="s">
        <v>263</v>
      </c>
      <c r="I35" s="136"/>
      <c r="J35" s="137"/>
      <c r="K35" s="138"/>
    </row>
    <row r="36" spans="1:11" s="10" customFormat="1" ht="15" customHeight="1" x14ac:dyDescent="0.3">
      <c r="A36" s="75"/>
      <c r="B36" s="134">
        <v>18</v>
      </c>
      <c r="C36" s="68" t="s">
        <v>282</v>
      </c>
      <c r="D36" s="69" t="s">
        <v>283</v>
      </c>
      <c r="E36" s="70" t="s">
        <v>261</v>
      </c>
      <c r="F36" s="71" t="s">
        <v>284</v>
      </c>
      <c r="G36" s="72" t="s">
        <v>150</v>
      </c>
      <c r="H36" s="135" t="s">
        <v>263</v>
      </c>
      <c r="I36" s="136"/>
      <c r="J36" s="137"/>
      <c r="K36" s="138"/>
    </row>
    <row r="37" spans="1:11" s="10" customFormat="1" ht="15" customHeight="1" x14ac:dyDescent="0.3">
      <c r="A37" s="75"/>
      <c r="B37" s="134"/>
      <c r="C37" s="68"/>
      <c r="D37" s="69"/>
      <c r="E37" s="70"/>
      <c r="F37" s="71"/>
      <c r="G37" s="72"/>
      <c r="H37" s="135"/>
      <c r="I37" s="136"/>
      <c r="J37" s="137"/>
      <c r="K37" s="138"/>
    </row>
    <row r="38" spans="1:11" s="10" customFormat="1" ht="15" customHeight="1" x14ac:dyDescent="0.3">
      <c r="A38" s="75"/>
      <c r="B38" s="134">
        <v>31</v>
      </c>
      <c r="C38" s="68" t="s">
        <v>192</v>
      </c>
      <c r="D38" s="69" t="s">
        <v>223</v>
      </c>
      <c r="E38" s="70" t="s">
        <v>191</v>
      </c>
      <c r="F38" s="71">
        <v>6047</v>
      </c>
      <c r="G38" s="72" t="s">
        <v>150</v>
      </c>
      <c r="H38" s="135" t="s">
        <v>308</v>
      </c>
      <c r="I38" s="136"/>
      <c r="J38" s="137"/>
      <c r="K38" s="138"/>
    </row>
    <row r="39" spans="1:11" s="10" customFormat="1" ht="15" customHeight="1" x14ac:dyDescent="0.3">
      <c r="A39" s="75"/>
      <c r="B39" s="134">
        <v>32</v>
      </c>
      <c r="C39" s="68" t="s">
        <v>219</v>
      </c>
      <c r="D39" s="69" t="s">
        <v>220</v>
      </c>
      <c r="E39" s="70" t="s">
        <v>191</v>
      </c>
      <c r="F39" s="71">
        <v>4656</v>
      </c>
      <c r="G39" s="72" t="s">
        <v>150</v>
      </c>
      <c r="H39" s="135" t="s">
        <v>308</v>
      </c>
      <c r="I39" s="136"/>
      <c r="J39" s="137"/>
      <c r="K39" s="138"/>
    </row>
    <row r="40" spans="1:11" s="10" customFormat="1" ht="15" customHeight="1" x14ac:dyDescent="0.3">
      <c r="A40" s="75"/>
      <c r="B40" s="134">
        <v>33</v>
      </c>
      <c r="C40" s="68" t="s">
        <v>221</v>
      </c>
      <c r="D40" s="69" t="s">
        <v>222</v>
      </c>
      <c r="E40" s="70" t="s">
        <v>191</v>
      </c>
      <c r="F40" s="71">
        <v>5407</v>
      </c>
      <c r="G40" s="72" t="s">
        <v>150</v>
      </c>
      <c r="H40" s="135" t="s">
        <v>308</v>
      </c>
      <c r="I40" s="136"/>
      <c r="J40" s="137"/>
      <c r="K40" s="138"/>
    </row>
    <row r="41" spans="1:11" s="10" customFormat="1" ht="15" customHeight="1" x14ac:dyDescent="0.3">
      <c r="A41" s="75"/>
      <c r="B41" s="134">
        <v>34</v>
      </c>
      <c r="C41" s="68" t="s">
        <v>309</v>
      </c>
      <c r="D41" s="69" t="s">
        <v>310</v>
      </c>
      <c r="E41" s="70" t="s">
        <v>311</v>
      </c>
      <c r="F41" s="71">
        <v>4324</v>
      </c>
      <c r="G41" s="72" t="s">
        <v>248</v>
      </c>
      <c r="H41" s="135" t="s">
        <v>308</v>
      </c>
      <c r="I41" s="136"/>
      <c r="J41" s="137"/>
      <c r="K41" s="138"/>
    </row>
    <row r="42" spans="1:11" s="10" customFormat="1" ht="15" customHeight="1" x14ac:dyDescent="0.3">
      <c r="A42" s="75"/>
      <c r="B42" s="134"/>
      <c r="C42" s="68"/>
      <c r="D42" s="69"/>
      <c r="E42" s="70"/>
      <c r="F42" s="71"/>
      <c r="G42" s="72"/>
      <c r="H42" s="135"/>
      <c r="I42" s="136"/>
      <c r="J42" s="137"/>
      <c r="K42" s="138"/>
    </row>
    <row r="43" spans="1:11" s="10" customFormat="1" ht="15" customHeight="1" x14ac:dyDescent="0.3">
      <c r="A43" s="75"/>
      <c r="B43" s="134">
        <v>61</v>
      </c>
      <c r="C43" s="68" t="s">
        <v>333</v>
      </c>
      <c r="D43" s="69" t="s">
        <v>334</v>
      </c>
      <c r="E43" s="70" t="s">
        <v>24</v>
      </c>
      <c r="F43" s="71">
        <v>18978</v>
      </c>
      <c r="G43" s="72" t="s">
        <v>153</v>
      </c>
      <c r="H43" s="135" t="s">
        <v>216</v>
      </c>
      <c r="I43" s="136"/>
      <c r="J43" s="137"/>
      <c r="K43" s="138"/>
    </row>
    <row r="44" spans="1:11" s="10" customFormat="1" ht="15" customHeight="1" x14ac:dyDescent="0.3">
      <c r="A44" s="75"/>
      <c r="B44" s="134">
        <v>62</v>
      </c>
      <c r="C44" s="68" t="s">
        <v>335</v>
      </c>
      <c r="D44" s="69" t="s">
        <v>336</v>
      </c>
      <c r="E44" s="70" t="s">
        <v>24</v>
      </c>
      <c r="F44" s="71">
        <v>7131</v>
      </c>
      <c r="G44" s="72" t="s">
        <v>153</v>
      </c>
      <c r="H44" s="135" t="s">
        <v>216</v>
      </c>
      <c r="I44" s="136"/>
      <c r="J44" s="137"/>
      <c r="K44" s="138"/>
    </row>
    <row r="45" spans="1:11" s="10" customFormat="1" ht="15" customHeight="1" x14ac:dyDescent="0.3">
      <c r="A45" s="75"/>
      <c r="B45" s="134">
        <v>63</v>
      </c>
      <c r="C45" s="68" t="s">
        <v>337</v>
      </c>
      <c r="D45" s="69" t="s">
        <v>338</v>
      </c>
      <c r="E45" s="70" t="s">
        <v>24</v>
      </c>
      <c r="F45" s="71">
        <v>18029</v>
      </c>
      <c r="G45" s="72" t="s">
        <v>248</v>
      </c>
      <c r="H45" s="135" t="s">
        <v>216</v>
      </c>
      <c r="I45" s="136"/>
      <c r="J45" s="137"/>
      <c r="K45" s="138"/>
    </row>
    <row r="46" spans="1:11" s="10" customFormat="1" ht="15" customHeight="1" x14ac:dyDescent="0.3">
      <c r="A46" s="75"/>
      <c r="B46" s="134">
        <v>64</v>
      </c>
      <c r="C46" s="68" t="s">
        <v>187</v>
      </c>
      <c r="D46" s="69" t="s">
        <v>188</v>
      </c>
      <c r="E46" s="70" t="s">
        <v>24</v>
      </c>
      <c r="F46" s="71">
        <v>11689</v>
      </c>
      <c r="G46" s="72" t="s">
        <v>150</v>
      </c>
      <c r="H46" s="135" t="s">
        <v>216</v>
      </c>
      <c r="I46" s="136"/>
      <c r="J46" s="137"/>
      <c r="K46" s="138"/>
    </row>
    <row r="47" spans="1:11" s="10" customFormat="1" ht="15" customHeight="1" x14ac:dyDescent="0.3">
      <c r="A47" s="75"/>
      <c r="B47" s="134">
        <v>65</v>
      </c>
      <c r="C47" s="68" t="s">
        <v>339</v>
      </c>
      <c r="D47" s="69" t="s">
        <v>340</v>
      </c>
      <c r="E47" s="70" t="s">
        <v>24</v>
      </c>
      <c r="F47" s="71">
        <v>10675</v>
      </c>
      <c r="G47" s="72" t="s">
        <v>150</v>
      </c>
      <c r="H47" s="135" t="s">
        <v>216</v>
      </c>
      <c r="I47" s="136"/>
      <c r="J47" s="137"/>
      <c r="K47" s="138"/>
    </row>
    <row r="48" spans="1:11" s="10" customFormat="1" ht="15" customHeight="1" x14ac:dyDescent="0.3">
      <c r="A48" s="75"/>
      <c r="B48" s="134">
        <v>66</v>
      </c>
      <c r="C48" s="68" t="s">
        <v>341</v>
      </c>
      <c r="D48" s="69" t="s">
        <v>342</v>
      </c>
      <c r="E48" s="70" t="s">
        <v>24</v>
      </c>
      <c r="F48" s="71">
        <v>13727</v>
      </c>
      <c r="G48" s="72" t="s">
        <v>153</v>
      </c>
      <c r="H48" s="135" t="s">
        <v>216</v>
      </c>
      <c r="I48" s="136"/>
      <c r="J48" s="137"/>
      <c r="K48" s="138"/>
    </row>
    <row r="49" spans="1:13" s="10" customFormat="1" ht="15" customHeight="1" x14ac:dyDescent="0.3">
      <c r="A49" s="75"/>
      <c r="B49" s="134">
        <v>67</v>
      </c>
      <c r="C49" s="68" t="s">
        <v>343</v>
      </c>
      <c r="D49" s="69" t="s">
        <v>344</v>
      </c>
      <c r="E49" s="70" t="s">
        <v>24</v>
      </c>
      <c r="F49" s="71">
        <v>7823</v>
      </c>
      <c r="G49" s="72" t="s">
        <v>153</v>
      </c>
      <c r="H49" s="135" t="s">
        <v>216</v>
      </c>
      <c r="I49" s="136"/>
      <c r="J49" s="137"/>
      <c r="K49" s="138"/>
    </row>
    <row r="50" spans="1:13" s="10" customFormat="1" ht="15" customHeight="1" x14ac:dyDescent="0.3">
      <c r="A50" s="75"/>
      <c r="B50" s="134">
        <v>68</v>
      </c>
      <c r="C50" s="68" t="s">
        <v>345</v>
      </c>
      <c r="D50" s="69" t="s">
        <v>346</v>
      </c>
      <c r="E50" s="70" t="s">
        <v>347</v>
      </c>
      <c r="F50" s="71">
        <v>9637</v>
      </c>
      <c r="G50" s="72" t="s">
        <v>248</v>
      </c>
      <c r="H50" s="135" t="s">
        <v>216</v>
      </c>
      <c r="I50" s="136"/>
      <c r="J50" s="137"/>
      <c r="K50" s="138"/>
    </row>
    <row r="51" spans="1:13" s="10" customFormat="1" ht="15" customHeight="1" x14ac:dyDescent="0.3">
      <c r="A51" s="75"/>
      <c r="B51" s="134">
        <v>69</v>
      </c>
      <c r="C51" s="68" t="s">
        <v>348</v>
      </c>
      <c r="D51" s="69" t="s">
        <v>349</v>
      </c>
      <c r="E51" s="70" t="s">
        <v>24</v>
      </c>
      <c r="F51" s="71">
        <v>13022</v>
      </c>
      <c r="G51" s="72" t="s">
        <v>150</v>
      </c>
      <c r="H51" s="135" t="s">
        <v>216</v>
      </c>
      <c r="I51" s="136"/>
      <c r="J51" s="137"/>
      <c r="K51" s="138"/>
    </row>
    <row r="52" spans="1:13" s="10" customFormat="1" ht="15" customHeight="1" x14ac:dyDescent="0.3">
      <c r="A52" s="75"/>
      <c r="B52" s="134"/>
      <c r="C52" s="68"/>
      <c r="D52" s="69"/>
      <c r="E52" s="70"/>
      <c r="F52" s="71"/>
      <c r="G52" s="72"/>
      <c r="H52" s="135"/>
      <c r="I52" s="136"/>
      <c r="J52" s="137"/>
      <c r="K52" s="138"/>
    </row>
    <row r="53" spans="1:13" s="10" customFormat="1" ht="15" customHeight="1" x14ac:dyDescent="0.3">
      <c r="A53" s="75"/>
      <c r="B53" s="134">
        <v>57</v>
      </c>
      <c r="C53" s="68" t="s">
        <v>327</v>
      </c>
      <c r="D53" s="69" t="s">
        <v>328</v>
      </c>
      <c r="E53" s="70" t="s">
        <v>329</v>
      </c>
      <c r="F53" s="71">
        <v>8956</v>
      </c>
      <c r="G53" s="72" t="s">
        <v>159</v>
      </c>
      <c r="H53" s="135" t="s">
        <v>330</v>
      </c>
      <c r="I53" s="136"/>
      <c r="J53" s="137"/>
      <c r="K53" s="138"/>
    </row>
    <row r="54" spans="1:13" s="10" customFormat="1" ht="15" customHeight="1" x14ac:dyDescent="0.3">
      <c r="A54" s="75"/>
      <c r="B54" s="134">
        <v>91</v>
      </c>
      <c r="C54" s="68" t="s">
        <v>373</v>
      </c>
      <c r="D54" s="69" t="s">
        <v>374</v>
      </c>
      <c r="E54" s="70" t="s">
        <v>375</v>
      </c>
      <c r="F54" s="71">
        <v>14355</v>
      </c>
      <c r="G54" s="72" t="s">
        <v>248</v>
      </c>
      <c r="H54" s="135" t="s">
        <v>330</v>
      </c>
      <c r="I54" s="136"/>
      <c r="J54" s="137"/>
      <c r="K54" s="138"/>
    </row>
    <row r="55" spans="1:13" s="10" customFormat="1" ht="15" customHeight="1" x14ac:dyDescent="0.3">
      <c r="A55" s="75"/>
      <c r="B55" s="134">
        <v>92</v>
      </c>
      <c r="C55" s="68" t="s">
        <v>316</v>
      </c>
      <c r="D55" s="69" t="s">
        <v>376</v>
      </c>
      <c r="E55" s="70" t="s">
        <v>30</v>
      </c>
      <c r="F55" s="71">
        <v>15733</v>
      </c>
      <c r="G55" s="72" t="s">
        <v>248</v>
      </c>
      <c r="H55" s="135" t="s">
        <v>330</v>
      </c>
      <c r="I55" s="136"/>
      <c r="J55" s="137"/>
      <c r="K55" s="138"/>
    </row>
    <row r="56" spans="1:13" s="10" customFormat="1" ht="15" customHeight="1" x14ac:dyDescent="0.3">
      <c r="A56" s="75"/>
      <c r="B56" s="134">
        <v>93</v>
      </c>
      <c r="C56" s="68" t="s">
        <v>377</v>
      </c>
      <c r="D56" s="69" t="s">
        <v>378</v>
      </c>
      <c r="E56" s="70" t="s">
        <v>158</v>
      </c>
      <c r="F56" s="71">
        <v>9623</v>
      </c>
      <c r="G56" s="72" t="s">
        <v>153</v>
      </c>
      <c r="H56" s="135" t="s">
        <v>330</v>
      </c>
      <c r="I56" s="136"/>
      <c r="J56" s="137"/>
      <c r="K56" s="138"/>
    </row>
    <row r="57" spans="1:13" s="10" customFormat="1" ht="15" customHeight="1" x14ac:dyDescent="0.3">
      <c r="A57" s="75"/>
      <c r="B57" s="134">
        <v>94</v>
      </c>
      <c r="C57" s="68" t="s">
        <v>175</v>
      </c>
      <c r="D57" s="69" t="s">
        <v>176</v>
      </c>
      <c r="E57" s="70" t="s">
        <v>30</v>
      </c>
      <c r="F57" s="71">
        <v>9614</v>
      </c>
      <c r="G57" s="72" t="s">
        <v>150</v>
      </c>
      <c r="H57" s="135" t="s">
        <v>330</v>
      </c>
      <c r="I57" s="136"/>
      <c r="J57" s="137"/>
      <c r="K57" s="138"/>
    </row>
    <row r="58" spans="1:13" s="10" customFormat="1" ht="15" customHeight="1" x14ac:dyDescent="0.3">
      <c r="A58" s="75"/>
      <c r="B58" s="134">
        <v>95</v>
      </c>
      <c r="C58" s="68" t="s">
        <v>379</v>
      </c>
      <c r="D58" s="69" t="s">
        <v>380</v>
      </c>
      <c r="E58" s="70" t="s">
        <v>381</v>
      </c>
      <c r="F58" s="71">
        <v>13230</v>
      </c>
      <c r="G58" s="72" t="s">
        <v>150</v>
      </c>
      <c r="H58" s="135" t="s">
        <v>330</v>
      </c>
      <c r="I58" s="136"/>
      <c r="J58" s="137"/>
      <c r="K58" s="138"/>
    </row>
    <row r="59" spans="1:13" s="10" customFormat="1" ht="15" customHeight="1" x14ac:dyDescent="0.3">
      <c r="A59" s="75"/>
      <c r="B59" s="134"/>
      <c r="C59" s="68"/>
      <c r="D59" s="69"/>
      <c r="E59" s="70"/>
      <c r="F59" s="71"/>
      <c r="G59" s="72"/>
      <c r="H59" s="135"/>
      <c r="I59" s="136"/>
      <c r="J59" s="137"/>
      <c r="K59" s="138"/>
    </row>
    <row r="60" spans="1:13" s="10" customFormat="1" ht="15" customHeight="1" x14ac:dyDescent="0.3">
      <c r="A60" s="75"/>
      <c r="B60" s="134">
        <v>41</v>
      </c>
      <c r="C60" s="68" t="s">
        <v>312</v>
      </c>
      <c r="D60" s="69" t="s">
        <v>313</v>
      </c>
      <c r="E60" s="70" t="s">
        <v>28</v>
      </c>
      <c r="F60" s="71">
        <v>14513</v>
      </c>
      <c r="G60" s="72" t="s">
        <v>150</v>
      </c>
      <c r="H60" s="135" t="s">
        <v>160</v>
      </c>
      <c r="I60" s="136"/>
      <c r="J60" s="137"/>
      <c r="K60" s="138"/>
      <c r="M60" s="132"/>
    </row>
    <row r="61" spans="1:13" s="10" customFormat="1" ht="15" customHeight="1" x14ac:dyDescent="0.3">
      <c r="A61" s="75"/>
      <c r="B61" s="134">
        <v>42</v>
      </c>
      <c r="C61" s="68" t="s">
        <v>173</v>
      </c>
      <c r="D61" s="69" t="s">
        <v>174</v>
      </c>
      <c r="E61" s="70" t="s">
        <v>28</v>
      </c>
      <c r="F61" s="71">
        <v>18099</v>
      </c>
      <c r="G61" s="72" t="s">
        <v>248</v>
      </c>
      <c r="H61" s="135" t="s">
        <v>160</v>
      </c>
      <c r="I61" s="136"/>
      <c r="J61" s="137"/>
      <c r="K61" s="138"/>
      <c r="M61" s="132"/>
    </row>
    <row r="62" spans="1:13" s="10" customFormat="1" ht="15" customHeight="1" x14ac:dyDescent="0.3">
      <c r="A62" s="75"/>
      <c r="B62" s="134">
        <v>43</v>
      </c>
      <c r="C62" s="68" t="s">
        <v>168</v>
      </c>
      <c r="D62" s="69" t="s">
        <v>169</v>
      </c>
      <c r="E62" s="70" t="s">
        <v>28</v>
      </c>
      <c r="F62" s="71">
        <v>18205</v>
      </c>
      <c r="G62" s="72" t="s">
        <v>248</v>
      </c>
      <c r="H62" s="135" t="s">
        <v>160</v>
      </c>
      <c r="I62" s="136"/>
      <c r="J62" s="137"/>
      <c r="K62" s="138"/>
      <c r="M62" s="132"/>
    </row>
    <row r="63" spans="1:13" s="10" customFormat="1" ht="15" customHeight="1" x14ac:dyDescent="0.3">
      <c r="A63" s="75"/>
      <c r="B63" s="134">
        <v>44</v>
      </c>
      <c r="C63" s="68" t="s">
        <v>161</v>
      </c>
      <c r="D63" s="69" t="s">
        <v>162</v>
      </c>
      <c r="E63" s="70" t="s">
        <v>28</v>
      </c>
      <c r="F63" s="71">
        <v>11093</v>
      </c>
      <c r="G63" s="72" t="s">
        <v>150</v>
      </c>
      <c r="H63" s="135" t="s">
        <v>160</v>
      </c>
      <c r="I63" s="136"/>
      <c r="J63" s="137"/>
      <c r="K63" s="138"/>
      <c r="M63" s="132"/>
    </row>
    <row r="64" spans="1:13" s="10" customFormat="1" ht="15" customHeight="1" x14ac:dyDescent="0.3">
      <c r="A64" s="75"/>
      <c r="B64" s="134">
        <v>45</v>
      </c>
      <c r="C64" s="68" t="s">
        <v>163</v>
      </c>
      <c r="D64" s="69" t="s">
        <v>164</v>
      </c>
      <c r="E64" s="70" t="s">
        <v>28</v>
      </c>
      <c r="F64" s="71">
        <v>18866</v>
      </c>
      <c r="G64" s="72" t="s">
        <v>150</v>
      </c>
      <c r="H64" s="135" t="s">
        <v>160</v>
      </c>
      <c r="I64" s="136"/>
      <c r="J64" s="137"/>
      <c r="K64" s="138"/>
      <c r="M64" s="132"/>
    </row>
    <row r="65" spans="1:13" s="10" customFormat="1" ht="15" customHeight="1" x14ac:dyDescent="0.3">
      <c r="A65" s="75"/>
      <c r="B65" s="134">
        <v>46</v>
      </c>
      <c r="C65" s="68" t="s">
        <v>314</v>
      </c>
      <c r="D65" s="69" t="s">
        <v>315</v>
      </c>
      <c r="E65" s="70" t="s">
        <v>28</v>
      </c>
      <c r="F65" s="71">
        <v>2103</v>
      </c>
      <c r="G65" s="72" t="s">
        <v>159</v>
      </c>
      <c r="H65" s="135" t="s">
        <v>160</v>
      </c>
      <c r="I65" s="136"/>
      <c r="J65" s="137"/>
      <c r="K65" s="138"/>
      <c r="M65" s="132"/>
    </row>
    <row r="66" spans="1:13" s="10" customFormat="1" ht="15" customHeight="1" x14ac:dyDescent="0.3">
      <c r="A66" s="75"/>
      <c r="B66" s="134">
        <v>47</v>
      </c>
      <c r="C66" s="68" t="s">
        <v>316</v>
      </c>
      <c r="D66" s="69" t="s">
        <v>317</v>
      </c>
      <c r="E66" s="70" t="s">
        <v>28</v>
      </c>
      <c r="F66" s="71">
        <v>12252</v>
      </c>
      <c r="G66" s="72" t="s">
        <v>248</v>
      </c>
      <c r="H66" s="135" t="s">
        <v>160</v>
      </c>
      <c r="I66" s="136"/>
      <c r="J66" s="137"/>
      <c r="K66" s="138"/>
      <c r="M66" s="132"/>
    </row>
    <row r="67" spans="1:13" s="10" customFormat="1" ht="15" customHeight="1" x14ac:dyDescent="0.3">
      <c r="A67" s="75"/>
      <c r="B67" s="134"/>
      <c r="C67" s="68"/>
      <c r="D67" s="69"/>
      <c r="E67" s="70"/>
      <c r="F67" s="71"/>
      <c r="G67" s="72"/>
      <c r="H67" s="135"/>
      <c r="I67" s="136"/>
      <c r="J67" s="137"/>
      <c r="K67" s="138"/>
      <c r="M67" s="132"/>
    </row>
    <row r="68" spans="1:13" s="10" customFormat="1" ht="15" customHeight="1" x14ac:dyDescent="0.3">
      <c r="A68" s="75"/>
      <c r="B68" s="134"/>
      <c r="C68" s="68"/>
      <c r="D68" s="69"/>
      <c r="E68" s="70"/>
      <c r="F68" s="71"/>
      <c r="G68" s="72"/>
      <c r="H68" s="135"/>
      <c r="I68" s="136"/>
      <c r="J68" s="137"/>
      <c r="K68" s="138"/>
      <c r="M68" s="132"/>
    </row>
    <row r="69" spans="1:13" s="10" customFormat="1" ht="15" customHeight="1" x14ac:dyDescent="0.3">
      <c r="A69" s="75"/>
      <c r="B69" s="134"/>
      <c r="C69" s="68"/>
      <c r="D69" s="69"/>
      <c r="E69" s="70"/>
      <c r="F69" s="71"/>
      <c r="G69" s="72"/>
      <c r="H69" s="135"/>
      <c r="I69" s="136"/>
      <c r="J69" s="137"/>
      <c r="K69" s="138"/>
      <c r="M69" s="141"/>
    </row>
    <row r="70" spans="1:13" s="10" customFormat="1" ht="15" customHeight="1" x14ac:dyDescent="0.3">
      <c r="A70" s="75"/>
      <c r="B70" s="134"/>
      <c r="C70" s="68"/>
      <c r="D70" s="69"/>
      <c r="E70" s="70"/>
      <c r="F70" s="71"/>
      <c r="G70" s="72"/>
      <c r="H70" s="135"/>
      <c r="I70" s="136"/>
      <c r="J70" s="137"/>
      <c r="K70" s="138"/>
      <c r="M70" s="132"/>
    </row>
    <row r="71" spans="1:13" s="10" customFormat="1" ht="15" customHeight="1" x14ac:dyDescent="0.3">
      <c r="A71" s="75"/>
      <c r="B71" s="134"/>
      <c r="C71" s="68"/>
      <c r="D71" s="69"/>
      <c r="E71" s="70"/>
      <c r="F71" s="71"/>
      <c r="G71" s="72"/>
      <c r="H71" s="135"/>
      <c r="I71" s="136"/>
      <c r="J71" s="137"/>
      <c r="K71" s="138"/>
      <c r="M71" s="132"/>
    </row>
    <row r="72" spans="1:13" s="10" customFormat="1" ht="15" customHeight="1" x14ac:dyDescent="0.3">
      <c r="A72" s="75"/>
      <c r="B72" s="134">
        <v>71</v>
      </c>
      <c r="C72" s="68" t="s">
        <v>350</v>
      </c>
      <c r="D72" s="69" t="s">
        <v>351</v>
      </c>
      <c r="E72" s="70" t="s">
        <v>352</v>
      </c>
      <c r="F72" s="71">
        <v>14658</v>
      </c>
      <c r="G72" s="72" t="s">
        <v>153</v>
      </c>
      <c r="H72" s="135" t="s">
        <v>353</v>
      </c>
      <c r="I72" s="136"/>
      <c r="J72" s="137"/>
      <c r="K72" s="138"/>
      <c r="M72" s="132"/>
    </row>
    <row r="73" spans="1:13" s="10" customFormat="1" ht="15" customHeight="1" x14ac:dyDescent="0.3">
      <c r="A73" s="75"/>
      <c r="B73" s="134">
        <v>72</v>
      </c>
      <c r="C73" s="68" t="s">
        <v>354</v>
      </c>
      <c r="D73" s="69" t="s">
        <v>355</v>
      </c>
      <c r="E73" s="70" t="s">
        <v>352</v>
      </c>
      <c r="F73" s="71">
        <v>17888</v>
      </c>
      <c r="G73" s="72" t="s">
        <v>150</v>
      </c>
      <c r="H73" s="135" t="s">
        <v>353</v>
      </c>
      <c r="I73" s="136"/>
      <c r="J73" s="137"/>
      <c r="K73" s="138"/>
      <c r="M73" s="132"/>
    </row>
    <row r="74" spans="1:13" s="10" customFormat="1" ht="15" customHeight="1" x14ac:dyDescent="0.3">
      <c r="A74" s="75"/>
      <c r="B74" s="134">
        <v>73</v>
      </c>
      <c r="C74" s="68" t="s">
        <v>356</v>
      </c>
      <c r="D74" s="69" t="s">
        <v>357</v>
      </c>
      <c r="E74" s="70" t="s">
        <v>352</v>
      </c>
      <c r="F74" s="71">
        <v>5463</v>
      </c>
      <c r="G74" s="72" t="s">
        <v>150</v>
      </c>
      <c r="H74" s="135" t="s">
        <v>353</v>
      </c>
      <c r="I74" s="136"/>
      <c r="J74" s="137"/>
      <c r="K74" s="138"/>
      <c r="M74" s="43"/>
    </row>
    <row r="75" spans="1:13" s="10" customFormat="1" ht="15" customHeight="1" x14ac:dyDescent="0.3">
      <c r="A75" s="75"/>
      <c r="B75" s="134">
        <v>74</v>
      </c>
      <c r="C75" s="68" t="s">
        <v>358</v>
      </c>
      <c r="D75" s="69" t="s">
        <v>359</v>
      </c>
      <c r="E75" s="70" t="s">
        <v>352</v>
      </c>
      <c r="F75" s="71">
        <v>9628</v>
      </c>
      <c r="G75" s="72" t="s">
        <v>248</v>
      </c>
      <c r="H75" s="135" t="s">
        <v>353</v>
      </c>
      <c r="I75" s="136"/>
      <c r="J75" s="137"/>
      <c r="K75" s="138"/>
      <c r="M75" s="132"/>
    </row>
    <row r="76" spans="1:13" s="10" customFormat="1" ht="15" customHeight="1" x14ac:dyDescent="0.3">
      <c r="A76" s="75"/>
      <c r="B76" s="134">
        <v>75</v>
      </c>
      <c r="C76" s="68" t="s">
        <v>360</v>
      </c>
      <c r="D76" s="69" t="s">
        <v>361</v>
      </c>
      <c r="E76" s="70" t="s">
        <v>22</v>
      </c>
      <c r="F76" s="71">
        <v>10234</v>
      </c>
      <c r="G76" s="72" t="s">
        <v>248</v>
      </c>
      <c r="H76" s="135" t="s">
        <v>353</v>
      </c>
      <c r="I76" s="136"/>
      <c r="J76" s="137"/>
      <c r="K76" s="138"/>
      <c r="M76" s="132"/>
    </row>
    <row r="77" spans="1:13" s="10" customFormat="1" ht="15" customHeight="1" x14ac:dyDescent="0.3">
      <c r="A77" s="75"/>
      <c r="B77" s="134">
        <v>76</v>
      </c>
      <c r="C77" s="68" t="s">
        <v>362</v>
      </c>
      <c r="D77" s="69" t="s">
        <v>363</v>
      </c>
      <c r="E77" s="70" t="s">
        <v>22</v>
      </c>
      <c r="F77" s="71">
        <v>9508</v>
      </c>
      <c r="G77" s="72" t="s">
        <v>150</v>
      </c>
      <c r="H77" s="135" t="s">
        <v>353</v>
      </c>
      <c r="I77" s="136"/>
      <c r="J77" s="137"/>
      <c r="K77" s="138"/>
      <c r="M77" s="132"/>
    </row>
    <row r="78" spans="1:13" s="10" customFormat="1" ht="15" customHeight="1" x14ac:dyDescent="0.3">
      <c r="A78" s="75"/>
      <c r="B78" s="134">
        <v>77</v>
      </c>
      <c r="C78" s="68" t="s">
        <v>364</v>
      </c>
      <c r="D78" s="69" t="s">
        <v>365</v>
      </c>
      <c r="E78" s="70" t="s">
        <v>366</v>
      </c>
      <c r="F78" s="71">
        <v>8606</v>
      </c>
      <c r="G78" s="72" t="s">
        <v>248</v>
      </c>
      <c r="H78" s="135" t="s">
        <v>353</v>
      </c>
      <c r="I78" s="136"/>
      <c r="J78" s="137"/>
      <c r="K78" s="138"/>
      <c r="M78" s="132"/>
    </row>
    <row r="79" spans="1:13" s="10" customFormat="1" ht="15" customHeight="1" x14ac:dyDescent="0.3">
      <c r="A79" s="75"/>
      <c r="B79" s="134">
        <v>78</v>
      </c>
      <c r="C79" s="68" t="s">
        <v>151</v>
      </c>
      <c r="D79" s="69" t="s">
        <v>152</v>
      </c>
      <c r="E79" s="70" t="s">
        <v>366</v>
      </c>
      <c r="F79" s="71">
        <v>14343</v>
      </c>
      <c r="G79" s="72" t="s">
        <v>150</v>
      </c>
      <c r="H79" s="135" t="s">
        <v>353</v>
      </c>
      <c r="I79" s="136"/>
      <c r="J79" s="137"/>
      <c r="K79" s="138"/>
      <c r="M79" s="132"/>
    </row>
    <row r="80" spans="1:13" s="10" customFormat="1" ht="15" customHeight="1" x14ac:dyDescent="0.3">
      <c r="A80" s="75"/>
      <c r="B80" s="134"/>
      <c r="C80" s="68"/>
      <c r="D80" s="69"/>
      <c r="E80" s="70"/>
      <c r="F80" s="71"/>
      <c r="G80" s="72"/>
      <c r="H80" s="135"/>
      <c r="I80" s="136"/>
      <c r="J80" s="137"/>
      <c r="K80" s="138"/>
      <c r="M80" s="132"/>
    </row>
    <row r="81" spans="1:21" s="10" customFormat="1" ht="15" customHeight="1" x14ac:dyDescent="0.3">
      <c r="A81" s="75"/>
      <c r="B81" s="134">
        <v>55</v>
      </c>
      <c r="C81" s="68" t="s">
        <v>323</v>
      </c>
      <c r="D81" s="69" t="s">
        <v>324</v>
      </c>
      <c r="E81" s="70" t="s">
        <v>325</v>
      </c>
      <c r="F81" s="71">
        <v>11522</v>
      </c>
      <c r="G81" s="72" t="s">
        <v>159</v>
      </c>
      <c r="H81" s="135" t="s">
        <v>326</v>
      </c>
      <c r="I81" s="136"/>
      <c r="J81" s="137"/>
      <c r="K81" s="138"/>
      <c r="M81" s="132"/>
    </row>
    <row r="82" spans="1:21" s="10" customFormat="1" ht="15" customHeight="1" x14ac:dyDescent="0.3">
      <c r="A82" s="75"/>
      <c r="B82" s="134">
        <v>81</v>
      </c>
      <c r="C82" s="68" t="s">
        <v>367</v>
      </c>
      <c r="D82" s="69" t="s">
        <v>368</v>
      </c>
      <c r="E82" s="70" t="s">
        <v>29</v>
      </c>
      <c r="F82" s="71">
        <v>17408</v>
      </c>
      <c r="G82" s="72" t="s">
        <v>248</v>
      </c>
      <c r="H82" s="135" t="s">
        <v>326</v>
      </c>
      <c r="I82" s="136"/>
      <c r="J82" s="137"/>
      <c r="K82" s="138"/>
      <c r="M82" s="132"/>
    </row>
    <row r="83" spans="1:21" s="10" customFormat="1" ht="15" customHeight="1" x14ac:dyDescent="0.3">
      <c r="A83" s="75"/>
      <c r="B83" s="134">
        <v>82</v>
      </c>
      <c r="C83" s="68" t="s">
        <v>369</v>
      </c>
      <c r="D83" s="69" t="s">
        <v>370</v>
      </c>
      <c r="E83" s="70" t="s">
        <v>29</v>
      </c>
      <c r="F83" s="71">
        <v>18248</v>
      </c>
      <c r="G83" s="72" t="s">
        <v>248</v>
      </c>
      <c r="H83" s="135" t="s">
        <v>326</v>
      </c>
      <c r="I83" s="136"/>
      <c r="J83" s="137"/>
      <c r="K83" s="138"/>
      <c r="M83" s="132"/>
    </row>
    <row r="84" spans="1:21" s="10" customFormat="1" ht="15" customHeight="1" x14ac:dyDescent="0.3">
      <c r="A84" s="75"/>
      <c r="B84" s="134">
        <v>83</v>
      </c>
      <c r="C84" s="68" t="s">
        <v>371</v>
      </c>
      <c r="D84" s="69" t="s">
        <v>372</v>
      </c>
      <c r="E84" s="70" t="s">
        <v>182</v>
      </c>
      <c r="F84" s="71">
        <v>7803</v>
      </c>
      <c r="G84" s="72" t="s">
        <v>153</v>
      </c>
      <c r="H84" s="135" t="s">
        <v>326</v>
      </c>
      <c r="I84" s="136"/>
      <c r="J84" s="137"/>
      <c r="K84" s="138"/>
      <c r="M84" s="132"/>
    </row>
    <row r="85" spans="1:21" s="10" customFormat="1" ht="15" customHeight="1" x14ac:dyDescent="0.3">
      <c r="A85" s="75"/>
      <c r="B85" s="134">
        <v>84</v>
      </c>
      <c r="C85" s="68" t="s">
        <v>183</v>
      </c>
      <c r="D85" s="69" t="s">
        <v>184</v>
      </c>
      <c r="E85" s="70" t="s">
        <v>182</v>
      </c>
      <c r="F85" s="71">
        <v>18732</v>
      </c>
      <c r="G85" s="72" t="s">
        <v>150</v>
      </c>
      <c r="H85" s="135" t="s">
        <v>326</v>
      </c>
      <c r="I85" s="136"/>
      <c r="J85" s="137"/>
      <c r="K85" s="138"/>
      <c r="M85" s="132"/>
    </row>
    <row r="86" spans="1:21" s="10" customFormat="1" ht="15" customHeight="1" x14ac:dyDescent="0.3">
      <c r="A86" s="75"/>
      <c r="B86" s="134"/>
      <c r="C86" s="68"/>
      <c r="D86" s="69"/>
      <c r="E86" s="70"/>
      <c r="F86" s="71"/>
      <c r="G86" s="72"/>
      <c r="H86" s="135"/>
      <c r="I86" s="136"/>
      <c r="J86" s="137"/>
      <c r="K86" s="138"/>
      <c r="M86" s="141"/>
    </row>
    <row r="87" spans="1:21" s="10" customFormat="1" ht="15" customHeight="1" x14ac:dyDescent="0.3">
      <c r="A87" s="75"/>
      <c r="B87" s="134">
        <v>51</v>
      </c>
      <c r="C87" s="68" t="s">
        <v>318</v>
      </c>
      <c r="D87" s="69" t="s">
        <v>319</v>
      </c>
      <c r="E87" s="70" t="s">
        <v>172</v>
      </c>
      <c r="F87" s="71">
        <v>7838</v>
      </c>
      <c r="G87" s="72" t="s">
        <v>248</v>
      </c>
      <c r="H87" s="135" t="s">
        <v>320</v>
      </c>
      <c r="I87" s="136"/>
      <c r="J87" s="137"/>
      <c r="K87" s="138"/>
    </row>
    <row r="88" spans="1:21" s="10" customFormat="1" ht="15" customHeight="1" x14ac:dyDescent="0.3">
      <c r="A88" s="75"/>
      <c r="B88" s="134">
        <v>52</v>
      </c>
      <c r="C88" s="68" t="s">
        <v>321</v>
      </c>
      <c r="D88" s="69" t="s">
        <v>322</v>
      </c>
      <c r="E88" s="70" t="s">
        <v>172</v>
      </c>
      <c r="F88" s="71">
        <v>12575</v>
      </c>
      <c r="G88" s="72" t="s">
        <v>150</v>
      </c>
      <c r="H88" s="135" t="s">
        <v>320</v>
      </c>
      <c r="I88" s="136"/>
      <c r="J88" s="137"/>
      <c r="K88" s="138"/>
      <c r="M88" s="132"/>
    </row>
    <row r="89" spans="1:21" s="10" customFormat="1" ht="15" customHeight="1" x14ac:dyDescent="0.3">
      <c r="A89" s="75"/>
      <c r="B89" s="134">
        <v>53</v>
      </c>
      <c r="C89" s="68" t="s">
        <v>170</v>
      </c>
      <c r="D89" s="69" t="s">
        <v>171</v>
      </c>
      <c r="E89" s="70" t="s">
        <v>172</v>
      </c>
      <c r="F89" s="71">
        <v>10724</v>
      </c>
      <c r="G89" s="72" t="s">
        <v>150</v>
      </c>
      <c r="H89" s="135" t="s">
        <v>320</v>
      </c>
      <c r="I89" s="136"/>
      <c r="J89" s="137"/>
      <c r="K89" s="138"/>
      <c r="M89" s="132"/>
    </row>
    <row r="90" spans="1:21" s="10" customFormat="1" ht="15" customHeight="1" x14ac:dyDescent="0.3">
      <c r="A90" s="75"/>
      <c r="B90" s="134">
        <v>56</v>
      </c>
      <c r="C90" s="68" t="s">
        <v>177</v>
      </c>
      <c r="D90" s="69" t="s">
        <v>178</v>
      </c>
      <c r="E90" s="70" t="s">
        <v>179</v>
      </c>
      <c r="F90" s="71">
        <v>11073</v>
      </c>
      <c r="G90" s="72" t="s">
        <v>150</v>
      </c>
      <c r="H90" s="135" t="s">
        <v>320</v>
      </c>
      <c r="I90" s="136"/>
      <c r="J90" s="137"/>
      <c r="K90" s="138"/>
      <c r="M90" s="132"/>
    </row>
    <row r="91" spans="1:21" s="10" customFormat="1" ht="15" customHeight="1" x14ac:dyDescent="0.3">
      <c r="A91" s="75"/>
      <c r="B91" s="134">
        <v>57</v>
      </c>
      <c r="C91" s="68" t="s">
        <v>327</v>
      </c>
      <c r="D91" s="69" t="s">
        <v>328</v>
      </c>
      <c r="E91" s="70" t="s">
        <v>329</v>
      </c>
      <c r="F91" s="71">
        <v>8956</v>
      </c>
      <c r="G91" s="72" t="s">
        <v>159</v>
      </c>
      <c r="H91" s="135" t="s">
        <v>320</v>
      </c>
      <c r="I91" s="136"/>
      <c r="J91" s="137"/>
      <c r="K91" s="138"/>
      <c r="M91" s="132"/>
    </row>
    <row r="92" spans="1:21" s="10" customFormat="1" ht="15" customHeight="1" x14ac:dyDescent="0.3">
      <c r="A92" s="75"/>
      <c r="B92" s="134">
        <v>58</v>
      </c>
      <c r="C92" s="68" t="s">
        <v>165</v>
      </c>
      <c r="D92" s="69" t="s">
        <v>166</v>
      </c>
      <c r="E92" s="70" t="s">
        <v>167</v>
      </c>
      <c r="F92" s="71">
        <v>13717</v>
      </c>
      <c r="G92" s="72" t="s">
        <v>150</v>
      </c>
      <c r="H92" s="135" t="s">
        <v>320</v>
      </c>
      <c r="I92" s="136"/>
      <c r="J92" s="137"/>
      <c r="K92" s="138"/>
      <c r="M92" s="132"/>
    </row>
    <row r="93" spans="1:21" s="10" customFormat="1" ht="15" customHeight="1" x14ac:dyDescent="0.3">
      <c r="A93" s="75"/>
      <c r="B93" s="134">
        <v>59</v>
      </c>
      <c r="C93" s="68" t="s">
        <v>331</v>
      </c>
      <c r="D93" s="69" t="s">
        <v>332</v>
      </c>
      <c r="E93" s="70" t="s">
        <v>167</v>
      </c>
      <c r="F93" s="71">
        <v>11859</v>
      </c>
      <c r="G93" s="72" t="s">
        <v>150</v>
      </c>
      <c r="H93" s="135" t="s">
        <v>320</v>
      </c>
      <c r="I93" s="136"/>
      <c r="J93" s="137"/>
      <c r="K93" s="138"/>
      <c r="M93" s="132"/>
    </row>
    <row r="94" spans="1:21" s="129" customFormat="1" ht="15" x14ac:dyDescent="0.2">
      <c r="A94" s="131"/>
      <c r="B94" s="131" t="s">
        <v>412</v>
      </c>
      <c r="C94" s="74"/>
      <c r="D94" s="131"/>
      <c r="E94" s="131"/>
      <c r="F94" s="131"/>
      <c r="G94" s="131"/>
      <c r="H94" s="131"/>
      <c r="I94" s="131"/>
      <c r="J94" s="131"/>
      <c r="K94" s="131"/>
      <c r="L94" s="10"/>
      <c r="M94"/>
      <c r="N94"/>
      <c r="O94"/>
      <c r="P94"/>
      <c r="Q94"/>
      <c r="R94"/>
      <c r="S94"/>
      <c r="T94"/>
      <c r="U94"/>
    </row>
    <row r="95" spans="1:21" s="10" customFormat="1" x14ac:dyDescent="0.2">
      <c r="M95"/>
    </row>
    <row r="96" spans="1:21" s="10" customFormat="1" x14ac:dyDescent="0.2">
      <c r="M96"/>
    </row>
    <row r="97" spans="13:13" s="10" customFormat="1" x14ac:dyDescent="0.2">
      <c r="M97"/>
    </row>
    <row r="98" spans="13:13" s="10" customFormat="1" x14ac:dyDescent="0.2">
      <c r="M98"/>
    </row>
    <row r="99" spans="13:13" s="10" customFormat="1" x14ac:dyDescent="0.2">
      <c r="M99"/>
    </row>
    <row r="100" spans="13:13" s="10" customFormat="1" x14ac:dyDescent="0.2">
      <c r="M100"/>
    </row>
    <row r="101" spans="13:13" s="10" customFormat="1" x14ac:dyDescent="0.2">
      <c r="M101"/>
    </row>
    <row r="102" spans="13:13" s="10" customFormat="1" x14ac:dyDescent="0.2">
      <c r="M102"/>
    </row>
    <row r="103" spans="13:13" s="10" customFormat="1" x14ac:dyDescent="0.2">
      <c r="M103"/>
    </row>
    <row r="104" spans="13:13" s="10" customFormat="1" x14ac:dyDescent="0.2">
      <c r="M104"/>
    </row>
    <row r="105" spans="13:13" s="10" customFormat="1" x14ac:dyDescent="0.2">
      <c r="M105"/>
    </row>
    <row r="106" spans="13:13" s="10" customFormat="1" x14ac:dyDescent="0.2">
      <c r="M106"/>
    </row>
    <row r="107" spans="13:13" s="10" customFormat="1" x14ac:dyDescent="0.2">
      <c r="M107"/>
    </row>
    <row r="108" spans="13:13" s="10" customFormat="1" x14ac:dyDescent="0.2">
      <c r="M108"/>
    </row>
    <row r="109" spans="13:13" s="10" customFormat="1" x14ac:dyDescent="0.2">
      <c r="M109"/>
    </row>
    <row r="110" spans="13:13" s="10" customFormat="1" x14ac:dyDescent="0.2">
      <c r="M110"/>
    </row>
    <row r="111" spans="13:13" s="10" customFormat="1" x14ac:dyDescent="0.2">
      <c r="M111"/>
    </row>
    <row r="112" spans="13:13" s="10" customFormat="1" x14ac:dyDescent="0.2">
      <c r="M112"/>
    </row>
    <row r="113" spans="1:13" s="10" customFormat="1" x14ac:dyDescent="0.2">
      <c r="M113"/>
    </row>
    <row r="114" spans="1:13" s="10" customFormat="1" x14ac:dyDescent="0.2">
      <c r="M114"/>
    </row>
    <row r="115" spans="1:13" s="10" customFormat="1" x14ac:dyDescent="0.2">
      <c r="M115"/>
    </row>
    <row r="116" spans="1:13" s="10" customFormat="1" x14ac:dyDescent="0.2">
      <c r="M116"/>
    </row>
    <row r="117" spans="1:13" s="10" customFormat="1" x14ac:dyDescent="0.2">
      <c r="M117"/>
    </row>
    <row r="118" spans="1:13" s="10" customFormat="1" x14ac:dyDescent="0.2">
      <c r="M118"/>
    </row>
    <row r="119" spans="1:13" s="10" customFormat="1" x14ac:dyDescent="0.2">
      <c r="M119"/>
    </row>
    <row r="120" spans="1:13" s="10" customFormat="1" x14ac:dyDescent="0.2">
      <c r="M120"/>
    </row>
    <row r="121" spans="1:13" s="10" customFormat="1" x14ac:dyDescent="0.2">
      <c r="M121"/>
    </row>
    <row r="122" spans="1:13" s="10" customFormat="1" x14ac:dyDescent="0.2">
      <c r="M122"/>
    </row>
    <row r="123" spans="1:13" s="10" customFormat="1" x14ac:dyDescent="0.2">
      <c r="M123"/>
    </row>
    <row r="124" spans="1:13" s="10" customFormat="1" x14ac:dyDescent="0.2">
      <c r="M124"/>
    </row>
    <row r="126" spans="1:13" ht="6" customHeight="1" x14ac:dyDescent="0.2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</row>
    <row r="127" spans="1:13" x14ac:dyDescent="0.2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</row>
    <row r="128" spans="1:13" x14ac:dyDescent="0.2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</row>
    <row r="129" spans="1:11" x14ac:dyDescent="0.2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</row>
    <row r="130" spans="1:11" x14ac:dyDescent="0.2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</row>
    <row r="131" spans="1:11" s="47" customFormat="1" x14ac:dyDescent="0.2">
      <c r="A131" s="45"/>
      <c r="B131" s="45"/>
      <c r="C131" s="46"/>
      <c r="D131" s="45"/>
      <c r="E131" s="45"/>
      <c r="F131" s="45"/>
      <c r="G131" s="45"/>
      <c r="H131" s="45"/>
      <c r="I131" s="45"/>
      <c r="J131" s="45"/>
      <c r="K131" s="45"/>
    </row>
    <row r="132" spans="1:11" s="47" customFormat="1" x14ac:dyDescent="0.2">
      <c r="A132" s="45"/>
      <c r="B132" s="45"/>
      <c r="C132" s="46"/>
      <c r="D132" s="45"/>
      <c r="E132" s="45"/>
      <c r="F132" s="45"/>
      <c r="G132" s="45"/>
      <c r="H132" s="45"/>
      <c r="I132" s="45"/>
      <c r="J132" s="45"/>
      <c r="K132" s="45"/>
    </row>
    <row r="133" spans="1:11" s="47" customFormat="1" x14ac:dyDescent="0.2">
      <c r="A133" s="45"/>
      <c r="B133" s="45"/>
      <c r="C133" s="46"/>
      <c r="D133" s="45"/>
      <c r="E133" s="45"/>
      <c r="F133" s="45"/>
      <c r="G133" s="45"/>
      <c r="H133" s="45"/>
      <c r="I133" s="45"/>
      <c r="J133" s="45"/>
      <c r="K133" s="45"/>
    </row>
    <row r="134" spans="1:11" s="47" customFormat="1" x14ac:dyDescent="0.2">
      <c r="A134" s="45"/>
      <c r="B134" s="45"/>
      <c r="C134" s="46"/>
      <c r="D134" s="45"/>
      <c r="E134" s="45"/>
      <c r="F134" s="45"/>
      <c r="G134" s="45"/>
      <c r="H134" s="45"/>
      <c r="I134" s="45"/>
      <c r="J134" s="45"/>
      <c r="K134" s="45"/>
    </row>
    <row r="135" spans="1:11" s="47" customFormat="1" x14ac:dyDescent="0.2">
      <c r="A135" s="45"/>
      <c r="B135" s="45"/>
      <c r="C135" s="46"/>
      <c r="D135" s="45"/>
      <c r="E135" s="45"/>
      <c r="F135" s="45"/>
      <c r="G135" s="45"/>
      <c r="H135" s="45"/>
      <c r="I135" s="45"/>
      <c r="J135" s="45"/>
      <c r="K135" s="45"/>
    </row>
    <row r="136" spans="1:11" s="47" customFormat="1" x14ac:dyDescent="0.2">
      <c r="A136" s="45"/>
      <c r="B136" s="45"/>
      <c r="C136" s="46"/>
      <c r="D136" s="45"/>
      <c r="E136" s="45"/>
      <c r="F136" s="45"/>
      <c r="G136" s="45"/>
      <c r="H136" s="45"/>
      <c r="I136" s="45"/>
      <c r="J136" s="45"/>
      <c r="K136" s="45"/>
    </row>
    <row r="137" spans="1:11" s="47" customFormat="1" x14ac:dyDescent="0.2">
      <c r="A137" s="45"/>
      <c r="B137" s="45"/>
      <c r="C137" s="46"/>
      <c r="D137" s="45"/>
      <c r="E137" s="45"/>
      <c r="F137" s="45"/>
      <c r="G137" s="45"/>
      <c r="H137" s="45"/>
      <c r="I137" s="45"/>
      <c r="J137" s="45"/>
      <c r="K137" s="45"/>
    </row>
    <row r="138" spans="1:11" x14ac:dyDescent="0.2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</row>
    <row r="139" spans="1:11" x14ac:dyDescent="0.2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</row>
    <row r="140" spans="1:11" x14ac:dyDescent="0.2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</row>
    <row r="141" spans="1:11" x14ac:dyDescent="0.2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</row>
    <row r="142" spans="1:11" x14ac:dyDescent="0.2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</row>
    <row r="143" spans="1:11" x14ac:dyDescent="0.2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</row>
    <row r="144" spans="1:11" x14ac:dyDescent="0.2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</row>
    <row r="145" spans="1:13" x14ac:dyDescent="0.2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</row>
    <row r="146" spans="1:13" x14ac:dyDescent="0.2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</row>
    <row r="147" spans="1:13" x14ac:dyDescent="0.2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</row>
    <row r="148" spans="1:13" x14ac:dyDescent="0.2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</row>
    <row r="149" spans="1:13" x14ac:dyDescent="0.2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</row>
    <row r="150" spans="1:13" x14ac:dyDescent="0.2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</row>
    <row r="151" spans="1:13" ht="6" customHeight="1" x14ac:dyDescent="0.2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</row>
    <row r="152" spans="1:13" ht="11.45" customHeight="1" x14ac:dyDescent="0.2">
      <c r="A152" s="153" t="s">
        <v>19</v>
      </c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</row>
    <row r="155" spans="1:13" s="10" customFormat="1" ht="15" customHeight="1" x14ac:dyDescent="0.2">
      <c r="A155" s="75"/>
      <c r="B155" s="68"/>
      <c r="C155" s="68" t="s">
        <v>382</v>
      </c>
      <c r="D155" s="69" t="s">
        <v>383</v>
      </c>
      <c r="E155" s="70" t="s">
        <v>31</v>
      </c>
      <c r="F155" s="71">
        <v>18448</v>
      </c>
      <c r="G155" s="72" t="s">
        <v>150</v>
      </c>
      <c r="H155" s="72"/>
      <c r="I155" s="73"/>
      <c r="J155" s="8"/>
      <c r="K155" s="9"/>
      <c r="M155" s="132"/>
    </row>
    <row r="156" spans="1:13" s="10" customFormat="1" ht="15" customHeight="1" x14ac:dyDescent="0.2">
      <c r="A156" s="75"/>
      <c r="B156" s="68"/>
      <c r="C156" s="68" t="s">
        <v>384</v>
      </c>
      <c r="D156" s="69" t="s">
        <v>385</v>
      </c>
      <c r="E156" s="70" t="s">
        <v>386</v>
      </c>
      <c r="F156" s="71">
        <v>10299</v>
      </c>
      <c r="G156" s="72" t="s">
        <v>150</v>
      </c>
      <c r="H156" s="72"/>
      <c r="I156" s="73"/>
      <c r="J156" s="8"/>
      <c r="K156" s="9"/>
      <c r="M156" s="132"/>
    </row>
    <row r="157" spans="1:13" s="10" customFormat="1" ht="15" customHeight="1" x14ac:dyDescent="0.2">
      <c r="A157" s="75"/>
      <c r="B157" s="68"/>
      <c r="C157" s="68" t="s">
        <v>189</v>
      </c>
      <c r="D157" s="69" t="s">
        <v>190</v>
      </c>
      <c r="E157" s="70" t="s">
        <v>387</v>
      </c>
      <c r="F157" s="71">
        <v>13408</v>
      </c>
      <c r="G157" s="72" t="s">
        <v>150</v>
      </c>
      <c r="H157" s="72"/>
      <c r="I157" s="73"/>
      <c r="J157" s="8"/>
      <c r="K157" s="9"/>
      <c r="M157" s="132"/>
    </row>
    <row r="158" spans="1:13" s="10" customFormat="1" ht="15" customHeight="1" x14ac:dyDescent="0.2">
      <c r="A158" s="75"/>
      <c r="B158" s="68"/>
      <c r="C158" s="68" t="s">
        <v>180</v>
      </c>
      <c r="D158" s="69" t="s">
        <v>181</v>
      </c>
      <c r="E158" s="70" t="s">
        <v>182</v>
      </c>
      <c r="F158" s="71">
        <v>13135</v>
      </c>
      <c r="G158" s="72" t="s">
        <v>150</v>
      </c>
      <c r="H158" s="72"/>
      <c r="I158" s="73"/>
      <c r="J158" s="8"/>
      <c r="K158" s="9"/>
      <c r="M158" s="132"/>
    </row>
    <row r="159" spans="1:13" s="10" customFormat="1" ht="15" customHeight="1" x14ac:dyDescent="0.2">
      <c r="A159" s="75"/>
      <c r="B159" s="68"/>
      <c r="C159" s="68" t="s">
        <v>388</v>
      </c>
      <c r="D159" s="69" t="s">
        <v>389</v>
      </c>
      <c r="E159" s="70" t="s">
        <v>24</v>
      </c>
      <c r="F159" s="71">
        <v>11701</v>
      </c>
      <c r="G159" s="72" t="s">
        <v>150</v>
      </c>
      <c r="H159" s="72"/>
      <c r="I159" s="73"/>
      <c r="J159" s="8"/>
      <c r="K159" s="9"/>
    </row>
    <row r="160" spans="1:13" s="10" customFormat="1" ht="15" customHeight="1" x14ac:dyDescent="0.2">
      <c r="A160" s="75"/>
      <c r="B160" s="68"/>
      <c r="C160" s="68" t="s">
        <v>390</v>
      </c>
      <c r="D160" s="69" t="s">
        <v>391</v>
      </c>
      <c r="E160" s="70" t="s">
        <v>172</v>
      </c>
      <c r="F160" s="71">
        <v>13259</v>
      </c>
      <c r="G160" s="72" t="s">
        <v>150</v>
      </c>
      <c r="H160" s="72"/>
      <c r="I160" s="73"/>
      <c r="J160" s="8"/>
      <c r="K160" s="9"/>
    </row>
    <row r="161" spans="1:11" s="10" customFormat="1" ht="15" customHeight="1" x14ac:dyDescent="0.2">
      <c r="A161" s="75"/>
      <c r="B161" s="68"/>
      <c r="C161" s="68" t="s">
        <v>185</v>
      </c>
      <c r="D161" s="69" t="s">
        <v>186</v>
      </c>
      <c r="E161" s="70" t="s">
        <v>24</v>
      </c>
      <c r="F161" s="71">
        <v>18690</v>
      </c>
      <c r="G161" s="72" t="s">
        <v>150</v>
      </c>
      <c r="H161" s="72"/>
      <c r="I161" s="73"/>
      <c r="J161" s="8"/>
      <c r="K161" s="9"/>
    </row>
    <row r="162" spans="1:11" s="10" customFormat="1" ht="15" customHeight="1" x14ac:dyDescent="0.2">
      <c r="A162" s="75"/>
      <c r="B162" s="68"/>
      <c r="C162" s="68" t="s">
        <v>392</v>
      </c>
      <c r="D162" s="69" t="s">
        <v>393</v>
      </c>
      <c r="E162" s="70" t="s">
        <v>386</v>
      </c>
      <c r="F162" s="71">
        <v>18771</v>
      </c>
      <c r="G162" s="72" t="s">
        <v>248</v>
      </c>
      <c r="H162" s="72"/>
      <c r="I162" s="73"/>
      <c r="J162" s="8"/>
      <c r="K162" s="9"/>
    </row>
    <row r="163" spans="1:11" s="10" customFormat="1" ht="15" customHeight="1" x14ac:dyDescent="0.2">
      <c r="A163" s="75"/>
      <c r="B163" s="68"/>
      <c r="C163" s="68" t="s">
        <v>394</v>
      </c>
      <c r="D163" s="69" t="s">
        <v>395</v>
      </c>
      <c r="E163" s="70" t="s">
        <v>396</v>
      </c>
      <c r="F163" s="71">
        <v>14290</v>
      </c>
      <c r="G163" s="72" t="s">
        <v>248</v>
      </c>
      <c r="H163" s="72"/>
      <c r="I163" s="73"/>
      <c r="J163" s="8"/>
      <c r="K163" s="9"/>
    </row>
    <row r="164" spans="1:11" s="10" customFormat="1" ht="15" customHeight="1" x14ac:dyDescent="0.2">
      <c r="A164" s="75"/>
      <c r="B164" s="68"/>
      <c r="C164" s="68" t="s">
        <v>397</v>
      </c>
      <c r="D164" s="69" t="s">
        <v>398</v>
      </c>
      <c r="E164" s="70" t="s">
        <v>387</v>
      </c>
      <c r="F164" s="71">
        <v>14517</v>
      </c>
      <c r="G164" s="72" t="s">
        <v>248</v>
      </c>
      <c r="H164" s="72"/>
      <c r="I164" s="73"/>
      <c r="J164" s="8"/>
      <c r="K164" s="9"/>
    </row>
    <row r="165" spans="1:11" s="10" customFormat="1" ht="15" customHeight="1" x14ac:dyDescent="0.2">
      <c r="A165" s="75"/>
      <c r="B165" s="68"/>
      <c r="C165" s="68" t="s">
        <v>399</v>
      </c>
      <c r="D165" s="69" t="s">
        <v>400</v>
      </c>
      <c r="E165" s="70" t="s">
        <v>28</v>
      </c>
      <c r="F165" s="71">
        <v>9096</v>
      </c>
      <c r="G165" s="72" t="s">
        <v>153</v>
      </c>
      <c r="H165" s="72"/>
      <c r="I165" s="73"/>
      <c r="J165" s="8"/>
      <c r="K165" s="9"/>
    </row>
    <row r="166" spans="1:11" s="10" customFormat="1" ht="15" customHeight="1" x14ac:dyDescent="0.2">
      <c r="A166" s="75"/>
      <c r="B166" s="68"/>
      <c r="C166" s="68" t="s">
        <v>401</v>
      </c>
      <c r="D166" s="69" t="s">
        <v>402</v>
      </c>
      <c r="E166" s="70" t="s">
        <v>28</v>
      </c>
      <c r="F166" s="71">
        <v>12418</v>
      </c>
      <c r="G166" s="72" t="s">
        <v>153</v>
      </c>
      <c r="H166" s="72"/>
      <c r="I166" s="73"/>
      <c r="J166" s="8"/>
      <c r="K166" s="9"/>
    </row>
    <row r="167" spans="1:11" s="10" customFormat="1" ht="15" customHeight="1" x14ac:dyDescent="0.2">
      <c r="A167" s="75"/>
      <c r="B167" s="68"/>
      <c r="C167" s="68" t="s">
        <v>403</v>
      </c>
      <c r="D167" s="69" t="s">
        <v>404</v>
      </c>
      <c r="E167" s="70" t="s">
        <v>158</v>
      </c>
      <c r="F167" s="71">
        <v>18768</v>
      </c>
      <c r="G167" s="72" t="s">
        <v>153</v>
      </c>
      <c r="H167" s="72"/>
      <c r="I167" s="73"/>
      <c r="J167" s="8"/>
      <c r="K167" s="9"/>
    </row>
    <row r="168" spans="1:11" s="10" customFormat="1" ht="15" customHeight="1" x14ac:dyDescent="0.2">
      <c r="A168" s="75"/>
      <c r="B168" s="68"/>
      <c r="C168" s="68" t="s">
        <v>405</v>
      </c>
      <c r="D168" s="69" t="s">
        <v>406</v>
      </c>
      <c r="E168" s="70" t="s">
        <v>28</v>
      </c>
      <c r="F168" s="71">
        <v>13600</v>
      </c>
      <c r="G168" s="72" t="s">
        <v>153</v>
      </c>
      <c r="H168" s="72"/>
      <c r="I168" s="73"/>
      <c r="J168" s="8"/>
      <c r="K168" s="9"/>
    </row>
    <row r="169" spans="1:11" s="10" customFormat="1" ht="15" customHeight="1" x14ac:dyDescent="0.2">
      <c r="A169" s="75"/>
      <c r="B169" s="68"/>
      <c r="C169" s="68" t="s">
        <v>295</v>
      </c>
      <c r="D169" s="69" t="s">
        <v>407</v>
      </c>
      <c r="E169" s="70" t="s">
        <v>286</v>
      </c>
      <c r="F169" s="71"/>
      <c r="G169" s="72" t="s">
        <v>248</v>
      </c>
      <c r="H169" s="72"/>
      <c r="I169" s="73"/>
      <c r="J169" s="8"/>
      <c r="K169" s="9"/>
    </row>
    <row r="170" spans="1:11" s="10" customFormat="1" ht="15" customHeight="1" x14ac:dyDescent="0.2">
      <c r="A170" s="75"/>
      <c r="B170" s="68"/>
      <c r="C170" s="68" t="s">
        <v>408</v>
      </c>
      <c r="D170" s="69" t="s">
        <v>409</v>
      </c>
      <c r="E170" s="70" t="s">
        <v>311</v>
      </c>
      <c r="F170" s="71">
        <v>5468</v>
      </c>
      <c r="G170" s="72" t="s">
        <v>150</v>
      </c>
      <c r="H170" s="72"/>
      <c r="I170" s="73"/>
      <c r="J170" s="8"/>
      <c r="K170" s="9"/>
    </row>
    <row r="171" spans="1:11" s="10" customFormat="1" ht="15" customHeight="1" x14ac:dyDescent="0.2">
      <c r="A171" s="75"/>
      <c r="B171" s="68"/>
      <c r="C171" s="68" t="s">
        <v>410</v>
      </c>
      <c r="D171" s="69" t="s">
        <v>411</v>
      </c>
      <c r="E171" s="70" t="s">
        <v>311</v>
      </c>
      <c r="F171" s="71">
        <v>5847</v>
      </c>
      <c r="G171" s="72" t="s">
        <v>153</v>
      </c>
      <c r="H171" s="72"/>
      <c r="I171" s="73"/>
      <c r="J171" s="8"/>
      <c r="K171" s="9"/>
    </row>
  </sheetData>
  <sortState ref="B87:H93">
    <sortCondition ref="B87"/>
  </sortState>
  <mergeCells count="6">
    <mergeCell ref="A152:K152"/>
    <mergeCell ref="A1:K1"/>
    <mergeCell ref="A2:K2"/>
    <mergeCell ref="A5:K5"/>
    <mergeCell ref="A10:K10"/>
    <mergeCell ref="F11:K11"/>
  </mergeCells>
  <pageMargins left="0.38" right="0.31" top="0.31496062992125984" bottom="0.51181102362204722" header="0.23622047244094491" footer="0.19685039370078741"/>
  <pageSetup scale="7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zoomScale="90" zoomScaleNormal="90" workbookViewId="0">
      <selection sqref="A1:J1"/>
    </sheetView>
  </sheetViews>
  <sheetFormatPr defaultRowHeight="12.75" x14ac:dyDescent="0.2"/>
  <cols>
    <col min="1" max="1" width="4.85546875" style="84" customWidth="1"/>
    <col min="2" max="2" width="5.7109375" style="84" customWidth="1"/>
    <col min="3" max="3" width="15" style="1" customWidth="1"/>
    <col min="4" max="4" width="20.140625" style="84" customWidth="1"/>
    <col min="5" max="5" width="31.140625" style="84" customWidth="1"/>
    <col min="6" max="6" width="14.140625" style="84" customWidth="1"/>
    <col min="7" max="7" width="8.7109375" style="84" bestFit="1" customWidth="1"/>
    <col min="8" max="8" width="8" style="84" bestFit="1" customWidth="1"/>
    <col min="9" max="9" width="9.7109375" style="84" customWidth="1"/>
    <col min="10" max="10" width="14.140625" style="84" customWidth="1"/>
    <col min="11" max="11" width="8.85546875" customWidth="1"/>
    <col min="12" max="12" width="9.140625" customWidth="1"/>
  </cols>
  <sheetData>
    <row r="1" spans="1:11" ht="26.25" x14ac:dyDescent="0.2">
      <c r="A1" s="154" t="str">
        <f>CTRL!B7</f>
        <v>R E G I O N E M   O R L I C K A   L A N Š K R O U N   2 0 1 2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1" ht="21" x14ac:dyDescent="0.35">
      <c r="A2" s="156" t="str">
        <f>CTRL!B8</f>
        <v>26. ročník mezinárodního cyklistického závodu juniorů / 26th annual of international cycling race of juniors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1" ht="15.75" customHeight="1" x14ac:dyDescent="0.25">
      <c r="D3" s="162" t="s">
        <v>224</v>
      </c>
      <c r="E3" s="162"/>
      <c r="F3" s="162"/>
      <c r="G3" s="162"/>
      <c r="H3" s="162"/>
      <c r="J3" s="2" t="s">
        <v>232</v>
      </c>
    </row>
    <row r="4" spans="1:11" x14ac:dyDescent="0.2">
      <c r="A4" s="44" t="s">
        <v>416</v>
      </c>
      <c r="J4" s="65" t="s">
        <v>193</v>
      </c>
    </row>
    <row r="5" spans="1:11" ht="34.5" customHeight="1" x14ac:dyDescent="0.2">
      <c r="A5" s="158" t="s">
        <v>21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1" ht="9" customHeight="1" x14ac:dyDescent="0.2"/>
    <row r="7" spans="1:11" x14ac:dyDescent="0.2">
      <c r="A7" s="66" t="s">
        <v>0</v>
      </c>
      <c r="B7" s="66" t="s">
        <v>1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25</v>
      </c>
      <c r="H7" s="66" t="s">
        <v>16</v>
      </c>
      <c r="I7" s="66" t="s">
        <v>6</v>
      </c>
      <c r="J7" s="66" t="s">
        <v>7</v>
      </c>
      <c r="K7" s="66" t="s">
        <v>212</v>
      </c>
    </row>
    <row r="8" spans="1:11" x14ac:dyDescent="0.2">
      <c r="A8" s="67" t="s">
        <v>8</v>
      </c>
      <c r="B8" s="67" t="s">
        <v>9</v>
      </c>
      <c r="C8" s="67" t="s">
        <v>10</v>
      </c>
      <c r="D8" s="67" t="s">
        <v>11</v>
      </c>
      <c r="E8" s="67" t="s">
        <v>23</v>
      </c>
      <c r="F8" s="67" t="s">
        <v>12</v>
      </c>
      <c r="G8" s="67" t="s">
        <v>26</v>
      </c>
      <c r="H8" s="67" t="s">
        <v>15</v>
      </c>
      <c r="I8" s="67" t="s">
        <v>13</v>
      </c>
      <c r="J8" s="67" t="s">
        <v>14</v>
      </c>
      <c r="K8" s="67" t="s">
        <v>213</v>
      </c>
    </row>
    <row r="9" spans="1:11" ht="13.5" thickBot="1" x14ac:dyDescent="0.25"/>
    <row r="10" spans="1:11" ht="15" x14ac:dyDescent="0.2">
      <c r="A10" s="159" t="s">
        <v>107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85"/>
    </row>
    <row r="11" spans="1:11" ht="15" x14ac:dyDescent="0.2">
      <c r="A11" s="114" t="str">
        <f xml:space="preserve"> "Délka / Distance:  " &amp; CTRL!B3 &amp; " km"</f>
        <v>Délka / Distance:  10 km</v>
      </c>
      <c r="B11" s="74"/>
      <c r="C11" s="74"/>
      <c r="D11" s="74"/>
      <c r="E11" s="74"/>
      <c r="F11" s="74"/>
      <c r="G11" s="74"/>
      <c r="H11" s="74"/>
      <c r="I11" s="74"/>
      <c r="J11" s="74"/>
      <c r="K11" s="101" t="s">
        <v>20</v>
      </c>
    </row>
    <row r="12" spans="1:11" ht="15" x14ac:dyDescent="0.2">
      <c r="A12" s="151">
        <v>1</v>
      </c>
      <c r="B12" s="93">
        <v>52</v>
      </c>
      <c r="C12" s="93" t="s">
        <v>321</v>
      </c>
      <c r="D12" s="94" t="s">
        <v>322</v>
      </c>
      <c r="E12" s="95" t="s">
        <v>172</v>
      </c>
      <c r="F12" s="96">
        <v>12575</v>
      </c>
      <c r="G12" s="97" t="s">
        <v>150</v>
      </c>
      <c r="H12" s="97" t="s">
        <v>320</v>
      </c>
      <c r="I12" s="98"/>
      <c r="J12" s="49"/>
      <c r="K12" s="100">
        <v>0.375</v>
      </c>
    </row>
    <row r="13" spans="1:11" ht="15" x14ac:dyDescent="0.2">
      <c r="A13" s="151">
        <v>2</v>
      </c>
      <c r="B13" s="93">
        <v>68</v>
      </c>
      <c r="C13" s="93" t="s">
        <v>345</v>
      </c>
      <c r="D13" s="94" t="s">
        <v>346</v>
      </c>
      <c r="E13" s="95" t="s">
        <v>347</v>
      </c>
      <c r="F13" s="96">
        <v>9637</v>
      </c>
      <c r="G13" s="97" t="s">
        <v>248</v>
      </c>
      <c r="H13" s="97" t="s">
        <v>216</v>
      </c>
      <c r="I13" s="98"/>
      <c r="J13" s="49"/>
      <c r="K13" s="99">
        <v>0.3756944444444445</v>
      </c>
    </row>
    <row r="14" spans="1:11" ht="15" x14ac:dyDescent="0.2">
      <c r="A14" s="151">
        <v>3</v>
      </c>
      <c r="B14" s="93">
        <v>62</v>
      </c>
      <c r="C14" s="93" t="s">
        <v>335</v>
      </c>
      <c r="D14" s="94" t="s">
        <v>336</v>
      </c>
      <c r="E14" s="95" t="s">
        <v>24</v>
      </c>
      <c r="F14" s="96">
        <v>7131</v>
      </c>
      <c r="G14" s="97" t="s">
        <v>153</v>
      </c>
      <c r="H14" s="97" t="s">
        <v>216</v>
      </c>
      <c r="I14" s="98"/>
      <c r="J14" s="49"/>
      <c r="K14" s="99">
        <v>0.37638888888888899</v>
      </c>
    </row>
    <row r="15" spans="1:11" ht="15" x14ac:dyDescent="0.2">
      <c r="A15" s="151">
        <v>4</v>
      </c>
      <c r="B15" s="93">
        <v>55</v>
      </c>
      <c r="C15" s="93" t="s">
        <v>323</v>
      </c>
      <c r="D15" s="94" t="s">
        <v>324</v>
      </c>
      <c r="E15" s="95" t="s">
        <v>325</v>
      </c>
      <c r="F15" s="96">
        <v>11522</v>
      </c>
      <c r="G15" s="97" t="s">
        <v>159</v>
      </c>
      <c r="H15" s="97" t="s">
        <v>326</v>
      </c>
      <c r="I15" s="98"/>
      <c r="J15" s="49"/>
      <c r="K15" s="99">
        <v>0.37708333333333299</v>
      </c>
    </row>
    <row r="16" spans="1:11" ht="15" x14ac:dyDescent="0.2">
      <c r="A16" s="151">
        <v>5</v>
      </c>
      <c r="B16" s="93">
        <v>69</v>
      </c>
      <c r="C16" s="93" t="s">
        <v>348</v>
      </c>
      <c r="D16" s="94" t="s">
        <v>349</v>
      </c>
      <c r="E16" s="95" t="s">
        <v>24</v>
      </c>
      <c r="F16" s="96">
        <v>13022</v>
      </c>
      <c r="G16" s="97" t="s">
        <v>248</v>
      </c>
      <c r="H16" s="97" t="s">
        <v>216</v>
      </c>
      <c r="I16" s="98"/>
      <c r="J16" s="49"/>
      <c r="K16" s="99">
        <v>0.37777777777777799</v>
      </c>
    </row>
    <row r="17" spans="1:11" ht="15" x14ac:dyDescent="0.2">
      <c r="A17" s="151">
        <v>6</v>
      </c>
      <c r="B17" s="93">
        <v>46</v>
      </c>
      <c r="C17" s="93" t="s">
        <v>314</v>
      </c>
      <c r="D17" s="94" t="s">
        <v>315</v>
      </c>
      <c r="E17" s="95" t="s">
        <v>28</v>
      </c>
      <c r="F17" s="96">
        <v>2103</v>
      </c>
      <c r="G17" s="97" t="s">
        <v>159</v>
      </c>
      <c r="H17" s="97" t="s">
        <v>160</v>
      </c>
      <c r="I17" s="98"/>
      <c r="J17" s="49"/>
      <c r="K17" s="99">
        <v>0.37847222222222199</v>
      </c>
    </row>
    <row r="18" spans="1:11" ht="15" x14ac:dyDescent="0.2">
      <c r="A18" s="151">
        <v>7</v>
      </c>
      <c r="B18" s="93">
        <v>57</v>
      </c>
      <c r="C18" s="93" t="s">
        <v>327</v>
      </c>
      <c r="D18" s="94" t="s">
        <v>328</v>
      </c>
      <c r="E18" s="95" t="s">
        <v>329</v>
      </c>
      <c r="F18" s="96">
        <v>8956</v>
      </c>
      <c r="G18" s="97" t="s">
        <v>159</v>
      </c>
      <c r="H18" s="97" t="s">
        <v>320</v>
      </c>
      <c r="I18" s="98"/>
      <c r="J18" s="49"/>
      <c r="K18" s="99">
        <v>0.37916666666666698</v>
      </c>
    </row>
    <row r="19" spans="1:11" ht="15" x14ac:dyDescent="0.2">
      <c r="A19" s="151">
        <v>8</v>
      </c>
      <c r="B19" s="93">
        <v>75</v>
      </c>
      <c r="C19" s="93" t="s">
        <v>360</v>
      </c>
      <c r="D19" s="94" t="s">
        <v>361</v>
      </c>
      <c r="E19" s="95" t="s">
        <v>22</v>
      </c>
      <c r="F19" s="96">
        <v>10234</v>
      </c>
      <c r="G19" s="97" t="s">
        <v>248</v>
      </c>
      <c r="H19" s="97" t="s">
        <v>353</v>
      </c>
      <c r="I19" s="98"/>
      <c r="J19" s="49"/>
      <c r="K19" s="99">
        <v>0.37986111111111098</v>
      </c>
    </row>
    <row r="20" spans="1:11" ht="15" x14ac:dyDescent="0.2">
      <c r="A20" s="151">
        <v>9</v>
      </c>
      <c r="B20" s="93">
        <v>84</v>
      </c>
      <c r="C20" s="93" t="s">
        <v>183</v>
      </c>
      <c r="D20" s="94" t="s">
        <v>184</v>
      </c>
      <c r="E20" s="95" t="s">
        <v>182</v>
      </c>
      <c r="F20" s="96">
        <v>18732</v>
      </c>
      <c r="G20" s="97" t="s">
        <v>150</v>
      </c>
      <c r="H20" s="97" t="s">
        <v>326</v>
      </c>
      <c r="I20" s="98"/>
      <c r="J20" s="49"/>
      <c r="K20" s="99">
        <v>0.38055555555555598</v>
      </c>
    </row>
    <row r="21" spans="1:11" ht="15" x14ac:dyDescent="0.2">
      <c r="A21" s="151">
        <v>10</v>
      </c>
      <c r="B21" s="93">
        <v>28</v>
      </c>
      <c r="C21" s="93" t="s">
        <v>303</v>
      </c>
      <c r="D21" s="94" t="s">
        <v>304</v>
      </c>
      <c r="E21" s="95" t="s">
        <v>286</v>
      </c>
      <c r="F21" s="96" t="s">
        <v>305</v>
      </c>
      <c r="G21" s="97" t="s">
        <v>153</v>
      </c>
      <c r="H21" s="97" t="s">
        <v>217</v>
      </c>
      <c r="I21" s="98"/>
      <c r="J21" s="49"/>
      <c r="K21" s="99">
        <v>0.38124999999999998</v>
      </c>
    </row>
    <row r="22" spans="1:11" ht="15" x14ac:dyDescent="0.2">
      <c r="A22" s="151">
        <v>11</v>
      </c>
      <c r="B22" s="93">
        <v>27</v>
      </c>
      <c r="C22" s="93" t="s">
        <v>300</v>
      </c>
      <c r="D22" s="94" t="s">
        <v>301</v>
      </c>
      <c r="E22" s="95" t="s">
        <v>286</v>
      </c>
      <c r="F22" s="96" t="s">
        <v>302</v>
      </c>
      <c r="G22" s="97" t="s">
        <v>153</v>
      </c>
      <c r="H22" s="97" t="s">
        <v>217</v>
      </c>
      <c r="I22" s="98"/>
      <c r="J22" s="49"/>
      <c r="K22" s="99">
        <v>0.38194444444444497</v>
      </c>
    </row>
    <row r="23" spans="1:11" ht="15" x14ac:dyDescent="0.2">
      <c r="A23" s="151">
        <v>12</v>
      </c>
      <c r="B23" s="93">
        <v>59</v>
      </c>
      <c r="C23" s="93" t="s">
        <v>331</v>
      </c>
      <c r="D23" s="94" t="s">
        <v>332</v>
      </c>
      <c r="E23" s="95" t="s">
        <v>167</v>
      </c>
      <c r="F23" s="96">
        <v>11859</v>
      </c>
      <c r="G23" s="97" t="s">
        <v>150</v>
      </c>
      <c r="H23" s="97" t="s">
        <v>320</v>
      </c>
      <c r="I23" s="98"/>
      <c r="J23" s="49"/>
      <c r="K23" s="99">
        <v>0.38263888888888897</v>
      </c>
    </row>
    <row r="24" spans="1:11" ht="15" x14ac:dyDescent="0.2">
      <c r="A24" s="151">
        <v>13</v>
      </c>
      <c r="B24" s="93">
        <v>5</v>
      </c>
      <c r="C24" s="93" t="s">
        <v>252</v>
      </c>
      <c r="D24" s="94" t="s">
        <v>253</v>
      </c>
      <c r="E24" s="95" t="s">
        <v>254</v>
      </c>
      <c r="F24" s="96" t="s">
        <v>255</v>
      </c>
      <c r="G24" s="97" t="s">
        <v>248</v>
      </c>
      <c r="H24" s="97" t="s">
        <v>215</v>
      </c>
      <c r="I24" s="98"/>
      <c r="J24" s="49"/>
      <c r="K24" s="99">
        <v>0.38333333333333403</v>
      </c>
    </row>
    <row r="25" spans="1:11" ht="15" x14ac:dyDescent="0.2">
      <c r="A25" s="151">
        <v>14</v>
      </c>
      <c r="B25" s="93">
        <v>67</v>
      </c>
      <c r="C25" s="93" t="s">
        <v>343</v>
      </c>
      <c r="D25" s="94" t="s">
        <v>344</v>
      </c>
      <c r="E25" s="95" t="s">
        <v>24</v>
      </c>
      <c r="F25" s="96">
        <v>7823</v>
      </c>
      <c r="G25" s="97" t="s">
        <v>153</v>
      </c>
      <c r="H25" s="97" t="s">
        <v>216</v>
      </c>
      <c r="I25" s="98"/>
      <c r="J25" s="49"/>
      <c r="K25" s="99">
        <v>0.38402777777777802</v>
      </c>
    </row>
    <row r="26" spans="1:11" ht="15" x14ac:dyDescent="0.2">
      <c r="A26" s="151">
        <v>15</v>
      </c>
      <c r="B26" s="93">
        <v>29</v>
      </c>
      <c r="C26" s="93" t="s">
        <v>154</v>
      </c>
      <c r="D26" s="94" t="s">
        <v>306</v>
      </c>
      <c r="E26" s="95" t="s">
        <v>286</v>
      </c>
      <c r="F26" s="96" t="s">
        <v>307</v>
      </c>
      <c r="G26" s="97" t="s">
        <v>153</v>
      </c>
      <c r="H26" s="97" t="s">
        <v>217</v>
      </c>
      <c r="I26" s="98"/>
      <c r="J26" s="49"/>
      <c r="K26" s="99">
        <v>0.38472222222222302</v>
      </c>
    </row>
    <row r="27" spans="1:11" ht="15" x14ac:dyDescent="0.2">
      <c r="A27" s="151">
        <v>16</v>
      </c>
      <c r="B27" s="93">
        <v>58</v>
      </c>
      <c r="C27" s="93" t="s">
        <v>165</v>
      </c>
      <c r="D27" s="94" t="s">
        <v>166</v>
      </c>
      <c r="E27" s="95" t="s">
        <v>167</v>
      </c>
      <c r="F27" s="96">
        <v>13717</v>
      </c>
      <c r="G27" s="97" t="s">
        <v>150</v>
      </c>
      <c r="H27" s="97" t="s">
        <v>320</v>
      </c>
      <c r="I27" s="98"/>
      <c r="J27" s="49"/>
      <c r="K27" s="99">
        <v>0.38541666666666802</v>
      </c>
    </row>
    <row r="28" spans="1:11" ht="15" x14ac:dyDescent="0.2">
      <c r="A28" s="151">
        <v>17</v>
      </c>
      <c r="B28" s="93">
        <v>42</v>
      </c>
      <c r="C28" s="93" t="s">
        <v>173</v>
      </c>
      <c r="D28" s="94" t="s">
        <v>174</v>
      </c>
      <c r="E28" s="95" t="s">
        <v>28</v>
      </c>
      <c r="F28" s="96">
        <v>18099</v>
      </c>
      <c r="G28" s="97" t="s">
        <v>248</v>
      </c>
      <c r="H28" s="97" t="s">
        <v>160</v>
      </c>
      <c r="I28" s="98"/>
      <c r="J28" s="49"/>
      <c r="K28" s="99">
        <v>0.38611111111111202</v>
      </c>
    </row>
    <row r="29" spans="1:11" ht="15" x14ac:dyDescent="0.2">
      <c r="A29" s="151">
        <v>18</v>
      </c>
      <c r="B29" s="93">
        <v>63</v>
      </c>
      <c r="C29" s="93" t="s">
        <v>337</v>
      </c>
      <c r="D29" s="94" t="s">
        <v>338</v>
      </c>
      <c r="E29" s="95" t="s">
        <v>24</v>
      </c>
      <c r="F29" s="96">
        <v>18029</v>
      </c>
      <c r="G29" s="97" t="s">
        <v>248</v>
      </c>
      <c r="H29" s="97" t="s">
        <v>216</v>
      </c>
      <c r="I29" s="98"/>
      <c r="J29" s="49"/>
      <c r="K29" s="99">
        <v>0.38680555555555701</v>
      </c>
    </row>
    <row r="30" spans="1:11" ht="15" x14ac:dyDescent="0.2">
      <c r="A30" s="151">
        <v>19</v>
      </c>
      <c r="B30" s="93">
        <v>78</v>
      </c>
      <c r="C30" s="93" t="s">
        <v>151</v>
      </c>
      <c r="D30" s="94" t="s">
        <v>152</v>
      </c>
      <c r="E30" s="95" t="s">
        <v>366</v>
      </c>
      <c r="F30" s="96">
        <v>14343</v>
      </c>
      <c r="G30" s="97" t="s">
        <v>150</v>
      </c>
      <c r="H30" s="97" t="s">
        <v>353</v>
      </c>
      <c r="I30" s="98"/>
      <c r="J30" s="49"/>
      <c r="K30" s="99">
        <v>0.38750000000000101</v>
      </c>
    </row>
    <row r="31" spans="1:11" ht="15" x14ac:dyDescent="0.2">
      <c r="A31" s="151">
        <v>20</v>
      </c>
      <c r="B31" s="93">
        <v>11</v>
      </c>
      <c r="C31" s="93" t="s">
        <v>259</v>
      </c>
      <c r="D31" s="94" t="s">
        <v>260</v>
      </c>
      <c r="E31" s="95" t="s">
        <v>261</v>
      </c>
      <c r="F31" s="96" t="s">
        <v>262</v>
      </c>
      <c r="G31" s="97" t="s">
        <v>150</v>
      </c>
      <c r="H31" s="97" t="s">
        <v>263</v>
      </c>
      <c r="I31" s="98"/>
      <c r="J31" s="49"/>
      <c r="K31" s="99">
        <v>0.38819444444444601</v>
      </c>
    </row>
    <row r="32" spans="1:11" ht="15" x14ac:dyDescent="0.2">
      <c r="A32" s="151">
        <v>21</v>
      </c>
      <c r="B32" s="93">
        <v>26</v>
      </c>
      <c r="C32" s="93" t="s">
        <v>298</v>
      </c>
      <c r="D32" s="94" t="s">
        <v>299</v>
      </c>
      <c r="E32" s="95" t="s">
        <v>286</v>
      </c>
      <c r="F32" s="96" t="s">
        <v>155</v>
      </c>
      <c r="G32" s="97" t="s">
        <v>248</v>
      </c>
      <c r="H32" s="97" t="s">
        <v>217</v>
      </c>
      <c r="I32" s="98"/>
      <c r="J32" s="49"/>
      <c r="K32" s="99">
        <v>0.38888888888889001</v>
      </c>
    </row>
    <row r="33" spans="1:11" ht="15" x14ac:dyDescent="0.2">
      <c r="A33" s="151">
        <v>22</v>
      </c>
      <c r="B33" s="93">
        <v>56</v>
      </c>
      <c r="C33" s="93" t="s">
        <v>177</v>
      </c>
      <c r="D33" s="94" t="s">
        <v>178</v>
      </c>
      <c r="E33" s="95" t="s">
        <v>179</v>
      </c>
      <c r="F33" s="96">
        <v>11073</v>
      </c>
      <c r="G33" s="97" t="s">
        <v>150</v>
      </c>
      <c r="H33" s="97" t="s">
        <v>320</v>
      </c>
      <c r="I33" s="98"/>
      <c r="J33" s="49"/>
      <c r="K33" s="99">
        <v>0.389583333333334</v>
      </c>
    </row>
    <row r="34" spans="1:11" ht="15" x14ac:dyDescent="0.2">
      <c r="A34" s="151">
        <v>23</v>
      </c>
      <c r="B34" s="93">
        <v>81</v>
      </c>
      <c r="C34" s="93" t="s">
        <v>367</v>
      </c>
      <c r="D34" s="94" t="s">
        <v>368</v>
      </c>
      <c r="E34" s="95" t="s">
        <v>29</v>
      </c>
      <c r="F34" s="96">
        <v>17408</v>
      </c>
      <c r="G34" s="97" t="s">
        <v>248</v>
      </c>
      <c r="H34" s="97" t="s">
        <v>326</v>
      </c>
      <c r="I34" s="98"/>
      <c r="J34" s="49"/>
      <c r="K34" s="99">
        <v>0.390277777777779</v>
      </c>
    </row>
    <row r="35" spans="1:11" ht="15" x14ac:dyDescent="0.2">
      <c r="A35" s="151">
        <v>24</v>
      </c>
      <c r="B35" s="93">
        <v>77</v>
      </c>
      <c r="C35" s="93" t="s">
        <v>364</v>
      </c>
      <c r="D35" s="94" t="s">
        <v>365</v>
      </c>
      <c r="E35" s="95" t="s">
        <v>366</v>
      </c>
      <c r="F35" s="96">
        <v>8606</v>
      </c>
      <c r="G35" s="97" t="s">
        <v>248</v>
      </c>
      <c r="H35" s="97" t="s">
        <v>353</v>
      </c>
      <c r="I35" s="98"/>
      <c r="J35" s="49"/>
      <c r="K35" s="99">
        <v>0.390972222222223</v>
      </c>
    </row>
    <row r="36" spans="1:11" ht="15" x14ac:dyDescent="0.2">
      <c r="A36" s="151">
        <v>25</v>
      </c>
      <c r="B36" s="93">
        <v>33</v>
      </c>
      <c r="C36" s="93" t="s">
        <v>221</v>
      </c>
      <c r="D36" s="94" t="s">
        <v>222</v>
      </c>
      <c r="E36" s="95" t="s">
        <v>191</v>
      </c>
      <c r="F36" s="96">
        <v>5407</v>
      </c>
      <c r="G36" s="97" t="s">
        <v>150</v>
      </c>
      <c r="H36" s="97" t="s">
        <v>308</v>
      </c>
      <c r="I36" s="98"/>
      <c r="J36" s="49"/>
      <c r="K36" s="99">
        <v>0.391666666666668</v>
      </c>
    </row>
    <row r="37" spans="1:11" ht="15" x14ac:dyDescent="0.2">
      <c r="A37" s="151">
        <v>26</v>
      </c>
      <c r="B37" s="93">
        <v>16</v>
      </c>
      <c r="C37" s="93" t="s">
        <v>276</v>
      </c>
      <c r="D37" s="94" t="s">
        <v>277</v>
      </c>
      <c r="E37" s="95" t="s">
        <v>261</v>
      </c>
      <c r="F37" s="96" t="s">
        <v>278</v>
      </c>
      <c r="G37" s="97" t="s">
        <v>248</v>
      </c>
      <c r="H37" s="97" t="s">
        <v>263</v>
      </c>
      <c r="I37" s="98"/>
      <c r="J37" s="49"/>
      <c r="K37" s="99">
        <v>0.39236111111111199</v>
      </c>
    </row>
    <row r="38" spans="1:11" ht="15" x14ac:dyDescent="0.2">
      <c r="A38" s="151">
        <v>27</v>
      </c>
      <c r="B38" s="93">
        <v>73</v>
      </c>
      <c r="C38" s="93" t="s">
        <v>356</v>
      </c>
      <c r="D38" s="94" t="s">
        <v>357</v>
      </c>
      <c r="E38" s="95" t="s">
        <v>352</v>
      </c>
      <c r="F38" s="96">
        <v>5463</v>
      </c>
      <c r="G38" s="97" t="s">
        <v>150</v>
      </c>
      <c r="H38" s="97" t="s">
        <v>353</v>
      </c>
      <c r="I38" s="98"/>
      <c r="J38" s="49"/>
      <c r="K38" s="99">
        <v>0.39305555555555699</v>
      </c>
    </row>
    <row r="39" spans="1:11" ht="15" x14ac:dyDescent="0.2">
      <c r="A39" s="151">
        <v>28</v>
      </c>
      <c r="B39" s="93">
        <v>91</v>
      </c>
      <c r="C39" s="93" t="s">
        <v>373</v>
      </c>
      <c r="D39" s="94" t="s">
        <v>374</v>
      </c>
      <c r="E39" s="95" t="s">
        <v>375</v>
      </c>
      <c r="F39" s="96">
        <v>14355</v>
      </c>
      <c r="G39" s="97" t="s">
        <v>248</v>
      </c>
      <c r="H39" s="97" t="s">
        <v>330</v>
      </c>
      <c r="I39" s="98"/>
      <c r="J39" s="49"/>
      <c r="K39" s="99">
        <v>0.39375000000000099</v>
      </c>
    </row>
    <row r="40" spans="1:11" ht="15" x14ac:dyDescent="0.2">
      <c r="A40" s="151">
        <v>29</v>
      </c>
      <c r="B40" s="93">
        <v>53</v>
      </c>
      <c r="C40" s="93" t="s">
        <v>170</v>
      </c>
      <c r="D40" s="94" t="s">
        <v>171</v>
      </c>
      <c r="E40" s="95" t="s">
        <v>172</v>
      </c>
      <c r="F40" s="96">
        <v>10724</v>
      </c>
      <c r="G40" s="97" t="s">
        <v>150</v>
      </c>
      <c r="H40" s="97" t="s">
        <v>320</v>
      </c>
      <c r="I40" s="98"/>
      <c r="J40" s="49"/>
      <c r="K40" s="99">
        <v>0.39444444444444599</v>
      </c>
    </row>
    <row r="41" spans="1:11" ht="15" x14ac:dyDescent="0.2">
      <c r="A41" s="151">
        <v>30</v>
      </c>
      <c r="B41" s="93">
        <v>74</v>
      </c>
      <c r="C41" s="93" t="s">
        <v>358</v>
      </c>
      <c r="D41" s="94" t="s">
        <v>359</v>
      </c>
      <c r="E41" s="95" t="s">
        <v>352</v>
      </c>
      <c r="F41" s="96">
        <v>9628</v>
      </c>
      <c r="G41" s="97" t="s">
        <v>248</v>
      </c>
      <c r="H41" s="97" t="s">
        <v>353</v>
      </c>
      <c r="I41" s="98"/>
      <c r="J41" s="49"/>
      <c r="K41" s="99">
        <v>0.39513888888888998</v>
      </c>
    </row>
    <row r="42" spans="1:11" ht="15" x14ac:dyDescent="0.2">
      <c r="A42" s="151">
        <v>31</v>
      </c>
      <c r="B42" s="93">
        <v>41</v>
      </c>
      <c r="C42" s="93" t="s">
        <v>312</v>
      </c>
      <c r="D42" s="94" t="s">
        <v>313</v>
      </c>
      <c r="E42" s="95" t="s">
        <v>28</v>
      </c>
      <c r="F42" s="96">
        <v>14513</v>
      </c>
      <c r="G42" s="97" t="s">
        <v>150</v>
      </c>
      <c r="H42" s="97" t="s">
        <v>160</v>
      </c>
      <c r="I42" s="98"/>
      <c r="J42" s="49"/>
      <c r="K42" s="99">
        <v>0.39583333333333498</v>
      </c>
    </row>
    <row r="43" spans="1:11" ht="15" x14ac:dyDescent="0.2">
      <c r="A43" s="151">
        <v>32</v>
      </c>
      <c r="B43" s="93">
        <v>71</v>
      </c>
      <c r="C43" s="93" t="s">
        <v>350</v>
      </c>
      <c r="D43" s="94" t="s">
        <v>351</v>
      </c>
      <c r="E43" s="95" t="s">
        <v>352</v>
      </c>
      <c r="F43" s="96">
        <v>14658</v>
      </c>
      <c r="G43" s="97" t="s">
        <v>153</v>
      </c>
      <c r="H43" s="97" t="s">
        <v>353</v>
      </c>
      <c r="I43" s="98"/>
      <c r="J43" s="49"/>
      <c r="K43" s="99">
        <v>0.39652777777777898</v>
      </c>
    </row>
    <row r="44" spans="1:11" ht="15" x14ac:dyDescent="0.2">
      <c r="A44" s="151">
        <v>33</v>
      </c>
      <c r="B44" s="93">
        <v>82</v>
      </c>
      <c r="C44" s="93" t="s">
        <v>369</v>
      </c>
      <c r="D44" s="94" t="s">
        <v>370</v>
      </c>
      <c r="E44" s="95" t="s">
        <v>29</v>
      </c>
      <c r="F44" s="96">
        <v>18248</v>
      </c>
      <c r="G44" s="97" t="s">
        <v>248</v>
      </c>
      <c r="H44" s="97" t="s">
        <v>326</v>
      </c>
      <c r="I44" s="98"/>
      <c r="J44" s="49"/>
      <c r="K44" s="99">
        <v>0.39722222222222398</v>
      </c>
    </row>
    <row r="45" spans="1:11" ht="15" x14ac:dyDescent="0.2">
      <c r="A45" s="151">
        <v>34</v>
      </c>
      <c r="B45" s="93">
        <v>44</v>
      </c>
      <c r="C45" s="93" t="s">
        <v>161</v>
      </c>
      <c r="D45" s="94" t="s">
        <v>162</v>
      </c>
      <c r="E45" s="95" t="s">
        <v>28</v>
      </c>
      <c r="F45" s="96">
        <v>11093</v>
      </c>
      <c r="G45" s="97" t="s">
        <v>150</v>
      </c>
      <c r="H45" s="97" t="s">
        <v>160</v>
      </c>
      <c r="I45" s="98"/>
      <c r="J45" s="49"/>
      <c r="K45" s="99">
        <v>0.39791666666666797</v>
      </c>
    </row>
    <row r="46" spans="1:11" ht="15" x14ac:dyDescent="0.2">
      <c r="A46" s="151">
        <v>35</v>
      </c>
      <c r="B46" s="93">
        <v>93</v>
      </c>
      <c r="C46" s="93" t="s">
        <v>377</v>
      </c>
      <c r="D46" s="94" t="s">
        <v>378</v>
      </c>
      <c r="E46" s="95" t="s">
        <v>158</v>
      </c>
      <c r="F46" s="96">
        <v>9623</v>
      </c>
      <c r="G46" s="97" t="s">
        <v>153</v>
      </c>
      <c r="H46" s="97" t="s">
        <v>330</v>
      </c>
      <c r="I46" s="98"/>
      <c r="J46" s="49"/>
      <c r="K46" s="99">
        <v>0.39861111111111303</v>
      </c>
    </row>
    <row r="47" spans="1:11" ht="15" x14ac:dyDescent="0.2">
      <c r="A47" s="151">
        <v>36</v>
      </c>
      <c r="B47" s="93">
        <v>14</v>
      </c>
      <c r="C47" s="93" t="s">
        <v>270</v>
      </c>
      <c r="D47" s="94" t="s">
        <v>271</v>
      </c>
      <c r="E47" s="95" t="s">
        <v>261</v>
      </c>
      <c r="F47" s="96" t="s">
        <v>272</v>
      </c>
      <c r="G47" s="97" t="s">
        <v>248</v>
      </c>
      <c r="H47" s="97" t="s">
        <v>263</v>
      </c>
      <c r="I47" s="98"/>
      <c r="J47" s="49"/>
      <c r="K47" s="99">
        <v>0.39930555555555702</v>
      </c>
    </row>
    <row r="48" spans="1:11" ht="15" x14ac:dyDescent="0.2">
      <c r="A48" s="151">
        <v>37</v>
      </c>
      <c r="B48" s="93">
        <v>15</v>
      </c>
      <c r="C48" s="93" t="s">
        <v>273</v>
      </c>
      <c r="D48" s="94" t="s">
        <v>274</v>
      </c>
      <c r="E48" s="95" t="s">
        <v>261</v>
      </c>
      <c r="F48" s="96" t="s">
        <v>275</v>
      </c>
      <c r="G48" s="97" t="s">
        <v>248</v>
      </c>
      <c r="H48" s="97" t="s">
        <v>263</v>
      </c>
      <c r="I48" s="98"/>
      <c r="J48" s="49"/>
      <c r="K48" s="99">
        <v>0.40000000000000202</v>
      </c>
    </row>
    <row r="49" spans="1:11" ht="15" x14ac:dyDescent="0.2">
      <c r="A49" s="151">
        <v>38</v>
      </c>
      <c r="B49" s="93">
        <v>72</v>
      </c>
      <c r="C49" s="93" t="s">
        <v>354</v>
      </c>
      <c r="D49" s="94" t="s">
        <v>355</v>
      </c>
      <c r="E49" s="95" t="s">
        <v>352</v>
      </c>
      <c r="F49" s="96">
        <v>17888</v>
      </c>
      <c r="G49" s="97" t="s">
        <v>150</v>
      </c>
      <c r="H49" s="97" t="s">
        <v>353</v>
      </c>
      <c r="I49" s="98"/>
      <c r="J49" s="49"/>
      <c r="K49" s="99">
        <v>0.40069444444444602</v>
      </c>
    </row>
    <row r="50" spans="1:11" ht="15" x14ac:dyDescent="0.2">
      <c r="A50" s="151">
        <v>39</v>
      </c>
      <c r="B50" s="93">
        <v>13</v>
      </c>
      <c r="C50" s="93" t="s">
        <v>266</v>
      </c>
      <c r="D50" s="94" t="s">
        <v>267</v>
      </c>
      <c r="E50" s="95" t="s">
        <v>268</v>
      </c>
      <c r="F50" s="96" t="s">
        <v>269</v>
      </c>
      <c r="G50" s="97" t="s">
        <v>248</v>
      </c>
      <c r="H50" s="97" t="s">
        <v>263</v>
      </c>
      <c r="I50" s="98"/>
      <c r="J50" s="49"/>
      <c r="K50" s="99">
        <v>0.40138888888889102</v>
      </c>
    </row>
    <row r="51" spans="1:11" ht="15" x14ac:dyDescent="0.2">
      <c r="A51" s="151">
        <v>40</v>
      </c>
      <c r="B51" s="93">
        <v>22</v>
      </c>
      <c r="C51" s="93" t="s">
        <v>156</v>
      </c>
      <c r="D51" s="94" t="s">
        <v>157</v>
      </c>
      <c r="E51" s="95" t="s">
        <v>286</v>
      </c>
      <c r="F51" s="96" t="s">
        <v>288</v>
      </c>
      <c r="G51" s="97" t="s">
        <v>150</v>
      </c>
      <c r="H51" s="97" t="s">
        <v>217</v>
      </c>
      <c r="I51" s="98"/>
      <c r="J51" s="49"/>
      <c r="K51" s="99">
        <v>0.40208333333333501</v>
      </c>
    </row>
    <row r="52" spans="1:11" ht="15" x14ac:dyDescent="0.2">
      <c r="A52" s="151">
        <v>41</v>
      </c>
      <c r="B52" s="93">
        <v>76</v>
      </c>
      <c r="C52" s="93" t="s">
        <v>362</v>
      </c>
      <c r="D52" s="94" t="s">
        <v>363</v>
      </c>
      <c r="E52" s="95" t="s">
        <v>22</v>
      </c>
      <c r="F52" s="96">
        <v>9508</v>
      </c>
      <c r="G52" s="97" t="s">
        <v>150</v>
      </c>
      <c r="H52" s="97" t="s">
        <v>353</v>
      </c>
      <c r="I52" s="98"/>
      <c r="J52" s="49"/>
      <c r="K52" s="99">
        <v>0.40277777777778001</v>
      </c>
    </row>
    <row r="53" spans="1:11" ht="15" x14ac:dyDescent="0.2">
      <c r="A53" s="151">
        <v>42</v>
      </c>
      <c r="B53" s="93">
        <v>94</v>
      </c>
      <c r="C53" s="93" t="s">
        <v>175</v>
      </c>
      <c r="D53" s="94" t="s">
        <v>176</v>
      </c>
      <c r="E53" s="95" t="s">
        <v>30</v>
      </c>
      <c r="F53" s="96">
        <v>9614</v>
      </c>
      <c r="G53" s="97" t="s">
        <v>150</v>
      </c>
      <c r="H53" s="97" t="s">
        <v>330</v>
      </c>
      <c r="I53" s="98"/>
      <c r="J53" s="49"/>
      <c r="K53" s="99">
        <v>0.40347222222222401</v>
      </c>
    </row>
    <row r="54" spans="1:11" ht="15" x14ac:dyDescent="0.2">
      <c r="A54" s="151">
        <v>43</v>
      </c>
      <c r="B54" s="93">
        <v>31</v>
      </c>
      <c r="C54" s="93" t="s">
        <v>192</v>
      </c>
      <c r="D54" s="94" t="s">
        <v>223</v>
      </c>
      <c r="E54" s="95" t="s">
        <v>191</v>
      </c>
      <c r="F54" s="96">
        <v>6047</v>
      </c>
      <c r="G54" s="97" t="s">
        <v>150</v>
      </c>
      <c r="H54" s="97" t="s">
        <v>308</v>
      </c>
      <c r="I54" s="98"/>
      <c r="J54" s="49"/>
      <c r="K54" s="99">
        <v>0.40416666666666901</v>
      </c>
    </row>
    <row r="55" spans="1:11" ht="15" x14ac:dyDescent="0.2">
      <c r="A55" s="151">
        <v>44</v>
      </c>
      <c r="B55" s="93">
        <v>66</v>
      </c>
      <c r="C55" s="93" t="s">
        <v>341</v>
      </c>
      <c r="D55" s="94" t="s">
        <v>342</v>
      </c>
      <c r="E55" s="95" t="s">
        <v>24</v>
      </c>
      <c r="F55" s="96">
        <v>13727</v>
      </c>
      <c r="G55" s="97" t="s">
        <v>153</v>
      </c>
      <c r="H55" s="97" t="s">
        <v>216</v>
      </c>
      <c r="I55" s="98"/>
      <c r="J55" s="49"/>
      <c r="K55" s="99">
        <v>0.404861111111113</v>
      </c>
    </row>
    <row r="56" spans="1:11" ht="15" x14ac:dyDescent="0.2">
      <c r="A56" s="151">
        <v>45</v>
      </c>
      <c r="B56" s="93">
        <v>45</v>
      </c>
      <c r="C56" s="93" t="s">
        <v>163</v>
      </c>
      <c r="D56" s="94" t="s">
        <v>164</v>
      </c>
      <c r="E56" s="95" t="s">
        <v>28</v>
      </c>
      <c r="F56" s="96">
        <v>18866</v>
      </c>
      <c r="G56" s="97" t="s">
        <v>150</v>
      </c>
      <c r="H56" s="97" t="s">
        <v>160</v>
      </c>
      <c r="I56" s="98"/>
      <c r="J56" s="49"/>
      <c r="K56" s="99">
        <v>0.405555555555558</v>
      </c>
    </row>
    <row r="57" spans="1:11" ht="15" x14ac:dyDescent="0.2">
      <c r="A57" s="151">
        <v>46</v>
      </c>
      <c r="B57" s="93">
        <v>23</v>
      </c>
      <c r="C57" s="93" t="s">
        <v>289</v>
      </c>
      <c r="D57" s="94" t="s">
        <v>290</v>
      </c>
      <c r="E57" s="95" t="s">
        <v>286</v>
      </c>
      <c r="F57" s="96" t="s">
        <v>291</v>
      </c>
      <c r="G57" s="97" t="s">
        <v>150</v>
      </c>
      <c r="H57" s="97" t="s">
        <v>217</v>
      </c>
      <c r="I57" s="98"/>
      <c r="J57" s="49"/>
      <c r="K57" s="99">
        <v>0.406250000000002</v>
      </c>
    </row>
    <row r="58" spans="1:11" ht="15" x14ac:dyDescent="0.2">
      <c r="A58" s="151">
        <v>47</v>
      </c>
      <c r="B58" s="93">
        <v>64</v>
      </c>
      <c r="C58" s="93" t="s">
        <v>187</v>
      </c>
      <c r="D58" s="94" t="s">
        <v>188</v>
      </c>
      <c r="E58" s="95" t="s">
        <v>24</v>
      </c>
      <c r="F58" s="96">
        <v>11689</v>
      </c>
      <c r="G58" s="97" t="s">
        <v>150</v>
      </c>
      <c r="H58" s="97" t="s">
        <v>216</v>
      </c>
      <c r="I58" s="98"/>
      <c r="J58" s="49"/>
      <c r="K58" s="99">
        <v>0.406944444444447</v>
      </c>
    </row>
    <row r="59" spans="1:11" ht="15" x14ac:dyDescent="0.2">
      <c r="A59" s="151">
        <v>48</v>
      </c>
      <c r="B59" s="93">
        <v>6</v>
      </c>
      <c r="C59" s="93" t="s">
        <v>256</v>
      </c>
      <c r="D59" s="94" t="s">
        <v>257</v>
      </c>
      <c r="E59" s="95" t="s">
        <v>254</v>
      </c>
      <c r="F59" s="96" t="s">
        <v>258</v>
      </c>
      <c r="G59" s="97" t="s">
        <v>248</v>
      </c>
      <c r="H59" s="97" t="s">
        <v>215</v>
      </c>
      <c r="I59" s="98"/>
      <c r="J59" s="49"/>
      <c r="K59" s="99">
        <v>0.40763888888889099</v>
      </c>
    </row>
    <row r="60" spans="1:11" ht="15" x14ac:dyDescent="0.2">
      <c r="A60" s="151">
        <v>49</v>
      </c>
      <c r="B60" s="93">
        <v>34</v>
      </c>
      <c r="C60" s="93" t="s">
        <v>309</v>
      </c>
      <c r="D60" s="94" t="s">
        <v>310</v>
      </c>
      <c r="E60" s="95" t="s">
        <v>311</v>
      </c>
      <c r="F60" s="96">
        <v>4324</v>
      </c>
      <c r="G60" s="97" t="s">
        <v>248</v>
      </c>
      <c r="H60" s="97" t="s">
        <v>308</v>
      </c>
      <c r="I60" s="98"/>
      <c r="J60" s="49"/>
      <c r="K60" s="99">
        <v>0.40833333333333599</v>
      </c>
    </row>
    <row r="61" spans="1:11" ht="15" x14ac:dyDescent="0.2">
      <c r="A61" s="151">
        <v>50</v>
      </c>
      <c r="B61" s="93">
        <v>83</v>
      </c>
      <c r="C61" s="93" t="s">
        <v>371</v>
      </c>
      <c r="D61" s="94" t="s">
        <v>372</v>
      </c>
      <c r="E61" s="95" t="s">
        <v>182</v>
      </c>
      <c r="F61" s="96">
        <v>7803</v>
      </c>
      <c r="G61" s="97" t="s">
        <v>153</v>
      </c>
      <c r="H61" s="97" t="s">
        <v>326</v>
      </c>
      <c r="I61" s="98"/>
      <c r="J61" s="49"/>
      <c r="K61" s="99">
        <v>0.40902777777777999</v>
      </c>
    </row>
    <row r="62" spans="1:11" ht="15" x14ac:dyDescent="0.2">
      <c r="A62" s="151">
        <v>51</v>
      </c>
      <c r="B62" s="93">
        <v>92</v>
      </c>
      <c r="C62" s="93" t="s">
        <v>316</v>
      </c>
      <c r="D62" s="94" t="s">
        <v>376</v>
      </c>
      <c r="E62" s="95" t="s">
        <v>30</v>
      </c>
      <c r="F62" s="96">
        <v>15733</v>
      </c>
      <c r="G62" s="97" t="s">
        <v>248</v>
      </c>
      <c r="H62" s="97" t="s">
        <v>330</v>
      </c>
      <c r="I62" s="98"/>
      <c r="J62" s="49"/>
      <c r="K62" s="99">
        <v>0.40972222222222499</v>
      </c>
    </row>
    <row r="63" spans="1:11" ht="15" x14ac:dyDescent="0.2">
      <c r="A63" s="151">
        <v>52</v>
      </c>
      <c r="B63" s="93">
        <v>17</v>
      </c>
      <c r="C63" s="93" t="s">
        <v>279</v>
      </c>
      <c r="D63" s="94" t="s">
        <v>280</v>
      </c>
      <c r="E63" s="95" t="s">
        <v>261</v>
      </c>
      <c r="F63" s="96" t="s">
        <v>281</v>
      </c>
      <c r="G63" s="97" t="s">
        <v>248</v>
      </c>
      <c r="H63" s="97" t="s">
        <v>263</v>
      </c>
      <c r="I63" s="98"/>
      <c r="J63" s="49"/>
      <c r="K63" s="99">
        <v>0.41041666666666898</v>
      </c>
    </row>
    <row r="64" spans="1:11" ht="15" x14ac:dyDescent="0.2">
      <c r="A64" s="151">
        <v>53</v>
      </c>
      <c r="B64" s="93">
        <v>51</v>
      </c>
      <c r="C64" s="93" t="s">
        <v>318</v>
      </c>
      <c r="D64" s="94" t="s">
        <v>319</v>
      </c>
      <c r="E64" s="95" t="s">
        <v>172</v>
      </c>
      <c r="F64" s="96">
        <v>7838</v>
      </c>
      <c r="G64" s="97" t="s">
        <v>248</v>
      </c>
      <c r="H64" s="97" t="s">
        <v>320</v>
      </c>
      <c r="I64" s="98"/>
      <c r="J64" s="49"/>
      <c r="K64" s="99">
        <v>0.41111111111111398</v>
      </c>
    </row>
    <row r="65" spans="1:11" ht="15" x14ac:dyDescent="0.2">
      <c r="A65" s="151">
        <v>54</v>
      </c>
      <c r="B65" s="93">
        <v>12</v>
      </c>
      <c r="C65" s="93" t="s">
        <v>259</v>
      </c>
      <c r="D65" s="94" t="s">
        <v>264</v>
      </c>
      <c r="E65" s="95" t="s">
        <v>261</v>
      </c>
      <c r="F65" s="96" t="s">
        <v>265</v>
      </c>
      <c r="G65" s="97" t="s">
        <v>150</v>
      </c>
      <c r="H65" s="97" t="s">
        <v>263</v>
      </c>
      <c r="I65" s="98"/>
      <c r="J65" s="49"/>
      <c r="K65" s="99">
        <v>0.41180555555555798</v>
      </c>
    </row>
    <row r="66" spans="1:11" ht="15" x14ac:dyDescent="0.2">
      <c r="A66" s="151">
        <v>55</v>
      </c>
      <c r="B66" s="93">
        <v>32</v>
      </c>
      <c r="C66" s="93" t="s">
        <v>219</v>
      </c>
      <c r="D66" s="94" t="s">
        <v>220</v>
      </c>
      <c r="E66" s="95" t="s">
        <v>191</v>
      </c>
      <c r="F66" s="96">
        <v>4656</v>
      </c>
      <c r="G66" s="97" t="s">
        <v>150</v>
      </c>
      <c r="H66" s="97" t="s">
        <v>308</v>
      </c>
      <c r="I66" s="98"/>
      <c r="J66" s="49"/>
      <c r="K66" s="99">
        <v>0.41250000000000298</v>
      </c>
    </row>
    <row r="67" spans="1:11" ht="15" x14ac:dyDescent="0.2">
      <c r="A67" s="151">
        <v>56</v>
      </c>
      <c r="B67" s="93">
        <v>95</v>
      </c>
      <c r="C67" s="93" t="s">
        <v>379</v>
      </c>
      <c r="D67" s="94" t="s">
        <v>380</v>
      </c>
      <c r="E67" s="95" t="s">
        <v>381</v>
      </c>
      <c r="F67" s="96">
        <v>13230</v>
      </c>
      <c r="G67" s="97" t="s">
        <v>150</v>
      </c>
      <c r="H67" s="97" t="s">
        <v>330</v>
      </c>
      <c r="I67" s="98"/>
      <c r="J67" s="49"/>
      <c r="K67" s="99">
        <v>0.41319444444444697</v>
      </c>
    </row>
    <row r="68" spans="1:11" ht="15" x14ac:dyDescent="0.2">
      <c r="A68" s="151">
        <v>57</v>
      </c>
      <c r="B68" s="93">
        <v>24</v>
      </c>
      <c r="C68" s="93" t="s">
        <v>292</v>
      </c>
      <c r="D68" s="94" t="s">
        <v>293</v>
      </c>
      <c r="E68" s="95" t="s">
        <v>286</v>
      </c>
      <c r="F68" s="96" t="s">
        <v>294</v>
      </c>
      <c r="G68" s="97" t="s">
        <v>150</v>
      </c>
      <c r="H68" s="97" t="s">
        <v>217</v>
      </c>
      <c r="I68" s="98"/>
      <c r="J68" s="49"/>
      <c r="K68" s="99">
        <v>0.41388888888889203</v>
      </c>
    </row>
    <row r="69" spans="1:11" ht="15" x14ac:dyDescent="0.2">
      <c r="A69" s="151">
        <v>58</v>
      </c>
      <c r="B69" s="93">
        <v>1</v>
      </c>
      <c r="C69" s="93" t="s">
        <v>239</v>
      </c>
      <c r="D69" s="94" t="s">
        <v>240</v>
      </c>
      <c r="E69" s="95" t="s">
        <v>214</v>
      </c>
      <c r="F69" s="96" t="s">
        <v>241</v>
      </c>
      <c r="G69" s="97" t="s">
        <v>150</v>
      </c>
      <c r="H69" s="97" t="s">
        <v>215</v>
      </c>
      <c r="I69" s="98"/>
      <c r="J69" s="49"/>
      <c r="K69" s="99">
        <v>0.41458333333333602</v>
      </c>
    </row>
    <row r="70" spans="1:11" ht="15" x14ac:dyDescent="0.2">
      <c r="A70" s="151">
        <v>59</v>
      </c>
      <c r="B70" s="93">
        <v>65</v>
      </c>
      <c r="C70" s="93" t="s">
        <v>339</v>
      </c>
      <c r="D70" s="94" t="s">
        <v>340</v>
      </c>
      <c r="E70" s="95" t="s">
        <v>24</v>
      </c>
      <c r="F70" s="96">
        <v>10675</v>
      </c>
      <c r="G70" s="97" t="s">
        <v>150</v>
      </c>
      <c r="H70" s="97" t="s">
        <v>216</v>
      </c>
      <c r="I70" s="98"/>
      <c r="J70" s="49"/>
      <c r="K70" s="99">
        <v>0.41527777777778102</v>
      </c>
    </row>
    <row r="71" spans="1:11" ht="15" x14ac:dyDescent="0.2">
      <c r="A71" s="151">
        <v>60</v>
      </c>
      <c r="B71" s="93">
        <v>43</v>
      </c>
      <c r="C71" s="93" t="s">
        <v>168</v>
      </c>
      <c r="D71" s="94" t="s">
        <v>169</v>
      </c>
      <c r="E71" s="95" t="s">
        <v>28</v>
      </c>
      <c r="F71" s="96">
        <v>18205</v>
      </c>
      <c r="G71" s="97" t="s">
        <v>248</v>
      </c>
      <c r="H71" s="97" t="s">
        <v>160</v>
      </c>
      <c r="I71" s="98"/>
      <c r="J71" s="49"/>
      <c r="K71" s="99">
        <v>0.41597222222222502</v>
      </c>
    </row>
    <row r="72" spans="1:11" ht="15" x14ac:dyDescent="0.2">
      <c r="A72" s="151">
        <v>61</v>
      </c>
      <c r="B72" s="93">
        <v>21</v>
      </c>
      <c r="C72" s="93" t="s">
        <v>285</v>
      </c>
      <c r="D72" s="94" t="s">
        <v>218</v>
      </c>
      <c r="E72" s="95" t="s">
        <v>286</v>
      </c>
      <c r="F72" s="96" t="s">
        <v>287</v>
      </c>
      <c r="G72" s="97" t="s">
        <v>150</v>
      </c>
      <c r="H72" s="97" t="s">
        <v>217</v>
      </c>
      <c r="I72" s="98"/>
      <c r="J72" s="49"/>
      <c r="K72" s="99">
        <v>0.41666666666667002</v>
      </c>
    </row>
    <row r="73" spans="1:11" ht="15" x14ac:dyDescent="0.2">
      <c r="A73" s="151">
        <v>62</v>
      </c>
      <c r="B73" s="93">
        <v>47</v>
      </c>
      <c r="C73" s="93" t="s">
        <v>316</v>
      </c>
      <c r="D73" s="94" t="s">
        <v>317</v>
      </c>
      <c r="E73" s="95" t="s">
        <v>28</v>
      </c>
      <c r="F73" s="96">
        <v>12252</v>
      </c>
      <c r="G73" s="97" t="s">
        <v>248</v>
      </c>
      <c r="H73" s="97" t="s">
        <v>160</v>
      </c>
      <c r="I73" s="98"/>
      <c r="J73" s="49"/>
      <c r="K73" s="99">
        <v>0.41736111111111401</v>
      </c>
    </row>
    <row r="74" spans="1:11" ht="15" x14ac:dyDescent="0.2">
      <c r="A74" s="151">
        <v>63</v>
      </c>
      <c r="B74" s="93">
        <v>2</v>
      </c>
      <c r="C74" s="93" t="s">
        <v>242</v>
      </c>
      <c r="D74" s="94" t="s">
        <v>243</v>
      </c>
      <c r="E74" s="95" t="s">
        <v>214</v>
      </c>
      <c r="F74" s="96" t="s">
        <v>244</v>
      </c>
      <c r="G74" s="97" t="s">
        <v>150</v>
      </c>
      <c r="H74" s="97" t="s">
        <v>215</v>
      </c>
      <c r="I74" s="98"/>
      <c r="J74" s="49"/>
      <c r="K74" s="99">
        <v>0.41805555555555901</v>
      </c>
    </row>
    <row r="75" spans="1:11" ht="15" x14ac:dyDescent="0.2">
      <c r="A75" s="151">
        <v>64</v>
      </c>
      <c r="B75" s="93">
        <v>25</v>
      </c>
      <c r="C75" s="93" t="s">
        <v>295</v>
      </c>
      <c r="D75" s="94" t="s">
        <v>296</v>
      </c>
      <c r="E75" s="95" t="s">
        <v>286</v>
      </c>
      <c r="F75" s="96" t="s">
        <v>297</v>
      </c>
      <c r="G75" s="97" t="s">
        <v>248</v>
      </c>
      <c r="H75" s="97" t="s">
        <v>217</v>
      </c>
      <c r="I75" s="98"/>
      <c r="J75" s="49"/>
      <c r="K75" s="99">
        <v>0.41875000000000301</v>
      </c>
    </row>
    <row r="76" spans="1:11" ht="15" x14ac:dyDescent="0.2">
      <c r="A76" s="151">
        <v>65</v>
      </c>
      <c r="B76" s="93">
        <v>3</v>
      </c>
      <c r="C76" s="93" t="s">
        <v>245</v>
      </c>
      <c r="D76" s="94" t="s">
        <v>246</v>
      </c>
      <c r="E76" s="95" t="s">
        <v>214</v>
      </c>
      <c r="F76" s="96" t="s">
        <v>247</v>
      </c>
      <c r="G76" s="97" t="s">
        <v>248</v>
      </c>
      <c r="H76" s="97" t="s">
        <v>215</v>
      </c>
      <c r="I76" s="98"/>
      <c r="J76" s="49"/>
      <c r="K76" s="99">
        <v>0.41944444444444801</v>
      </c>
    </row>
    <row r="77" spans="1:11" ht="15" x14ac:dyDescent="0.2">
      <c r="A77" s="151">
        <v>66</v>
      </c>
      <c r="B77" s="93">
        <v>4</v>
      </c>
      <c r="C77" s="93" t="s">
        <v>249</v>
      </c>
      <c r="D77" s="94" t="s">
        <v>250</v>
      </c>
      <c r="E77" s="95" t="s">
        <v>214</v>
      </c>
      <c r="F77" s="96" t="s">
        <v>251</v>
      </c>
      <c r="G77" s="97" t="s">
        <v>248</v>
      </c>
      <c r="H77" s="97" t="s">
        <v>215</v>
      </c>
      <c r="I77" s="98"/>
      <c r="J77" s="49"/>
      <c r="K77" s="99">
        <v>0.420138888888892</v>
      </c>
    </row>
    <row r="78" spans="1:11" ht="15" x14ac:dyDescent="0.2">
      <c r="A78" s="86"/>
      <c r="B78" s="86" t="s">
        <v>412</v>
      </c>
      <c r="C78" s="74"/>
      <c r="D78" s="86"/>
      <c r="E78" s="86"/>
      <c r="F78" s="86"/>
      <c r="G78" s="86"/>
      <c r="H78" s="86"/>
      <c r="I78" s="86"/>
      <c r="J78" s="86"/>
      <c r="K78" s="86"/>
    </row>
    <row r="80" spans="1:11" x14ac:dyDescent="0.2">
      <c r="A80" s="18"/>
      <c r="B80" s="53"/>
      <c r="C80" s="54"/>
      <c r="D80" s="18"/>
      <c r="E80" s="18"/>
      <c r="F80" s="18"/>
      <c r="G80" s="18"/>
      <c r="H80" s="18"/>
      <c r="I80" s="18"/>
      <c r="J80" s="18"/>
    </row>
    <row r="81" spans="1:10" x14ac:dyDescent="0.2">
      <c r="A81" s="18"/>
      <c r="B81" s="18"/>
      <c r="C81" s="55"/>
      <c r="D81" s="82"/>
      <c r="E81" s="18"/>
      <c r="F81" s="56"/>
      <c r="G81" s="18"/>
      <c r="H81" s="18"/>
      <c r="I81" s="18"/>
      <c r="J81" s="18"/>
    </row>
    <row r="82" spans="1:10" x14ac:dyDescent="0.2">
      <c r="A82" s="18"/>
      <c r="B82" s="57"/>
      <c r="C82" s="55"/>
      <c r="D82" s="82"/>
      <c r="E82" s="18"/>
      <c r="F82" s="56"/>
      <c r="G82" s="55"/>
      <c r="H82" s="18"/>
      <c r="I82" s="18"/>
      <c r="J82" s="18"/>
    </row>
    <row r="83" spans="1:10" x14ac:dyDescent="0.2">
      <c r="A83" s="18"/>
      <c r="B83" s="57"/>
      <c r="C83" s="55"/>
      <c r="D83" s="82"/>
      <c r="E83" s="18"/>
      <c r="F83" s="56"/>
      <c r="G83" s="18"/>
      <c r="H83" s="18"/>
      <c r="I83" s="18"/>
      <c r="J83" s="18"/>
    </row>
    <row r="84" spans="1:10" x14ac:dyDescent="0.2">
      <c r="A84" s="18"/>
      <c r="B84" s="18"/>
      <c r="C84" s="55"/>
      <c r="D84" s="82"/>
      <c r="E84" s="18"/>
      <c r="F84" s="56"/>
      <c r="G84" s="18"/>
      <c r="H84" s="18"/>
      <c r="I84" s="18"/>
      <c r="J84" s="18"/>
    </row>
    <row r="85" spans="1:10" x14ac:dyDescent="0.2">
      <c r="A85" s="18"/>
      <c r="B85" s="18"/>
      <c r="C85" s="2"/>
      <c r="D85" s="17"/>
      <c r="E85" s="18"/>
      <c r="F85" s="56"/>
      <c r="G85" s="18"/>
      <c r="H85" s="18"/>
      <c r="I85" s="18"/>
      <c r="J85" s="18"/>
    </row>
    <row r="86" spans="1:10" x14ac:dyDescent="0.2">
      <c r="A86" s="18"/>
      <c r="B86" s="58"/>
      <c r="C86" s="51"/>
      <c r="D86" s="17"/>
      <c r="E86" s="18"/>
      <c r="F86" s="56"/>
      <c r="G86" s="18"/>
      <c r="H86" s="18"/>
      <c r="I86" s="18"/>
      <c r="J86" s="18"/>
    </row>
    <row r="87" spans="1:10" x14ac:dyDescent="0.2">
      <c r="A87" s="18"/>
      <c r="B87" s="18"/>
      <c r="D87" s="17"/>
      <c r="E87" s="18"/>
      <c r="F87" s="56"/>
      <c r="G87" s="18"/>
      <c r="H87" s="18"/>
      <c r="I87" s="18"/>
      <c r="J87" s="18"/>
    </row>
    <row r="88" spans="1:10" x14ac:dyDescent="0.2">
      <c r="A88" s="18"/>
      <c r="B88" s="18"/>
      <c r="C88" s="52"/>
      <c r="D88" s="17"/>
      <c r="E88" s="18"/>
      <c r="F88" s="56"/>
      <c r="G88" s="18"/>
      <c r="H88" s="18"/>
      <c r="I88" s="18"/>
      <c r="J88" s="18"/>
    </row>
    <row r="89" spans="1:10" x14ac:dyDescent="0.2">
      <c r="A89" s="18"/>
      <c r="B89" s="18"/>
      <c r="C89" s="52"/>
      <c r="D89" s="17"/>
      <c r="E89" s="18"/>
      <c r="F89" s="56"/>
      <c r="G89" s="18"/>
      <c r="H89" s="18"/>
      <c r="I89" s="18"/>
      <c r="J89" s="18"/>
    </row>
    <row r="90" spans="1:10" x14ac:dyDescent="0.2">
      <c r="A90" s="18"/>
      <c r="B90" s="18"/>
      <c r="C90" s="52"/>
      <c r="D90" s="17"/>
      <c r="E90" s="18"/>
      <c r="F90" s="56"/>
      <c r="G90" s="18"/>
      <c r="H90" s="18"/>
      <c r="I90" s="18"/>
      <c r="J90" s="18"/>
    </row>
    <row r="91" spans="1:10" x14ac:dyDescent="0.2">
      <c r="A91" s="18"/>
      <c r="B91" s="18"/>
      <c r="C91" s="52"/>
      <c r="D91" s="17"/>
      <c r="E91" s="18"/>
      <c r="F91" s="56"/>
      <c r="G91" s="18"/>
      <c r="H91" s="18"/>
      <c r="I91" s="18"/>
      <c r="J91" s="18"/>
    </row>
    <row r="92" spans="1:10" x14ac:dyDescent="0.2">
      <c r="A92" s="18"/>
      <c r="B92" s="18"/>
      <c r="C92" s="52"/>
      <c r="D92" s="17"/>
      <c r="E92" s="18"/>
      <c r="F92" s="56"/>
      <c r="G92" s="18"/>
      <c r="H92" s="18"/>
      <c r="I92" s="18"/>
      <c r="J92" s="18"/>
    </row>
    <row r="93" spans="1:10" x14ac:dyDescent="0.2">
      <c r="A93" s="18"/>
      <c r="B93" s="18"/>
      <c r="C93" s="52"/>
      <c r="D93" s="17"/>
      <c r="E93" s="18"/>
      <c r="F93" s="56"/>
      <c r="G93" s="18"/>
      <c r="H93" s="18"/>
      <c r="I93" s="18"/>
      <c r="J93" s="18"/>
    </row>
    <row r="94" spans="1:10" x14ac:dyDescent="0.2">
      <c r="A94" s="18"/>
      <c r="B94" s="18"/>
      <c r="C94" s="52"/>
      <c r="D94" s="17"/>
      <c r="E94" s="18"/>
      <c r="F94" s="56"/>
      <c r="G94" s="18"/>
      <c r="H94" s="18"/>
      <c r="I94" s="18"/>
      <c r="J94" s="18"/>
    </row>
    <row r="95" spans="1:10" x14ac:dyDescent="0.2">
      <c r="A95" s="18"/>
      <c r="B95" s="18"/>
      <c r="C95" s="52"/>
      <c r="D95" s="17"/>
      <c r="E95" s="18"/>
      <c r="F95" s="56"/>
      <c r="G95" s="18"/>
      <c r="H95" s="18"/>
      <c r="I95" s="18"/>
      <c r="J95" s="18"/>
    </row>
    <row r="96" spans="1:10" x14ac:dyDescent="0.2">
      <c r="A96" s="18"/>
      <c r="B96" s="18"/>
      <c r="C96" s="52"/>
      <c r="D96" s="17"/>
      <c r="E96" s="18"/>
      <c r="F96" s="56"/>
      <c r="G96" s="18"/>
      <c r="H96" s="18"/>
      <c r="I96" s="18"/>
      <c r="J96" s="18"/>
    </row>
    <row r="97" spans="1:10" x14ac:dyDescent="0.2">
      <c r="A97" s="18"/>
      <c r="B97" s="18"/>
      <c r="C97" s="52"/>
      <c r="D97" s="17"/>
      <c r="E97" s="18"/>
      <c r="F97" s="56"/>
      <c r="G97" s="18"/>
      <c r="H97" s="18"/>
      <c r="I97" s="18"/>
      <c r="J97" s="18"/>
    </row>
    <row r="98" spans="1:10" x14ac:dyDescent="0.2">
      <c r="A98" s="18"/>
      <c r="B98" s="18"/>
      <c r="C98" s="52"/>
      <c r="D98" s="17"/>
      <c r="E98" s="18"/>
      <c r="F98" s="56"/>
      <c r="G98" s="18"/>
      <c r="H98" s="18"/>
      <c r="I98" s="18"/>
      <c r="J98" s="18"/>
    </row>
    <row r="99" spans="1:10" x14ac:dyDescent="0.2">
      <c r="A99" s="18"/>
      <c r="B99" s="18"/>
      <c r="C99" s="52"/>
      <c r="D99" s="17"/>
      <c r="E99" s="18"/>
      <c r="F99" s="56"/>
      <c r="G99" s="18"/>
      <c r="H99" s="18"/>
      <c r="I99" s="18"/>
      <c r="J99" s="18"/>
    </row>
    <row r="100" spans="1:10" x14ac:dyDescent="0.2">
      <c r="A100" s="18"/>
      <c r="B100" s="18"/>
      <c r="C100" s="52"/>
      <c r="D100" s="17"/>
      <c r="E100" s="18"/>
      <c r="F100" s="56"/>
      <c r="G100" s="18"/>
      <c r="H100" s="18"/>
      <c r="I100" s="18"/>
      <c r="J100" s="18"/>
    </row>
    <row r="101" spans="1:10" x14ac:dyDescent="0.2">
      <c r="A101" s="18"/>
      <c r="B101" s="18"/>
      <c r="C101" s="52"/>
      <c r="D101" s="17"/>
      <c r="E101" s="18"/>
      <c r="F101" s="56"/>
      <c r="G101" s="18"/>
      <c r="H101" s="18"/>
      <c r="I101" s="18"/>
      <c r="J101" s="18"/>
    </row>
    <row r="102" spans="1:10" x14ac:dyDescent="0.2">
      <c r="A102" s="18"/>
      <c r="B102" s="18"/>
      <c r="C102" s="52"/>
      <c r="D102" s="17"/>
      <c r="E102" s="18"/>
      <c r="F102" s="56"/>
      <c r="G102" s="18"/>
      <c r="H102" s="18"/>
      <c r="I102" s="18"/>
      <c r="J102" s="18"/>
    </row>
    <row r="103" spans="1:10" x14ac:dyDescent="0.2">
      <c r="A103" s="18"/>
      <c r="B103" s="18"/>
      <c r="C103" s="52"/>
      <c r="D103" s="17"/>
      <c r="E103" s="18"/>
      <c r="F103" s="56"/>
      <c r="G103" s="18"/>
      <c r="H103" s="18"/>
      <c r="I103" s="18"/>
      <c r="J103" s="18"/>
    </row>
    <row r="104" spans="1:10" x14ac:dyDescent="0.2">
      <c r="A104" s="18"/>
      <c r="B104" s="18"/>
      <c r="C104" s="52"/>
      <c r="D104" s="17"/>
      <c r="E104" s="18"/>
      <c r="F104" s="56"/>
      <c r="G104" s="18"/>
      <c r="H104" s="18"/>
      <c r="I104" s="18"/>
      <c r="J104" s="18"/>
    </row>
    <row r="105" spans="1:10" x14ac:dyDescent="0.2">
      <c r="A105" s="18"/>
      <c r="B105" s="18"/>
      <c r="C105" s="52"/>
      <c r="D105" s="17"/>
      <c r="E105" s="18"/>
      <c r="F105" s="56"/>
      <c r="G105" s="18"/>
      <c r="H105" s="18"/>
      <c r="I105" s="18"/>
      <c r="J105" s="18"/>
    </row>
    <row r="106" spans="1:10" x14ac:dyDescent="0.2">
      <c r="A106" s="18"/>
      <c r="B106" s="18"/>
      <c r="C106" s="52"/>
      <c r="D106" s="17"/>
      <c r="E106" s="18"/>
      <c r="F106" s="56"/>
      <c r="G106" s="18"/>
      <c r="H106" s="18"/>
      <c r="I106" s="18"/>
      <c r="J106" s="18"/>
    </row>
    <row r="107" spans="1:10" x14ac:dyDescent="0.2">
      <c r="A107" s="18"/>
      <c r="B107" s="18"/>
      <c r="C107" s="52"/>
      <c r="D107" s="17"/>
      <c r="E107" s="18"/>
      <c r="F107" s="56"/>
      <c r="G107" s="18"/>
      <c r="H107" s="18"/>
      <c r="I107" s="18"/>
      <c r="J107" s="18"/>
    </row>
    <row r="108" spans="1:10" x14ac:dyDescent="0.2">
      <c r="A108" s="18"/>
      <c r="B108" s="18"/>
      <c r="C108" s="52"/>
      <c r="D108" s="17"/>
      <c r="E108" s="18"/>
      <c r="F108" s="56"/>
      <c r="G108" s="18"/>
      <c r="H108" s="18"/>
      <c r="I108" s="18"/>
      <c r="J108" s="18"/>
    </row>
    <row r="109" spans="1:10" x14ac:dyDescent="0.2">
      <c r="A109" s="18"/>
      <c r="B109" s="18"/>
      <c r="C109" s="52"/>
      <c r="D109" s="17"/>
      <c r="E109" s="18"/>
      <c r="F109" s="56"/>
      <c r="G109" s="18"/>
      <c r="H109" s="18"/>
      <c r="I109" s="18"/>
      <c r="J109" s="18"/>
    </row>
    <row r="110" spans="1:10" x14ac:dyDescent="0.2">
      <c r="A110" s="18"/>
      <c r="B110" s="18"/>
      <c r="C110" s="52"/>
      <c r="D110" s="17"/>
      <c r="E110" s="18"/>
      <c r="F110" s="56"/>
      <c r="G110" s="18"/>
      <c r="H110" s="18"/>
      <c r="I110" s="18"/>
      <c r="J110" s="18"/>
    </row>
    <row r="111" spans="1:10" x14ac:dyDescent="0.2">
      <c r="A111" s="18"/>
      <c r="B111" s="18"/>
      <c r="C111" s="52"/>
      <c r="D111" s="17"/>
      <c r="E111" s="18"/>
      <c r="F111" s="56"/>
      <c r="G111" s="18"/>
      <c r="H111" s="18"/>
      <c r="I111" s="18"/>
      <c r="J111" s="18"/>
    </row>
    <row r="112" spans="1:10" x14ac:dyDescent="0.2">
      <c r="A112" s="18"/>
      <c r="B112" s="18"/>
      <c r="C112" s="52"/>
      <c r="D112" s="17"/>
      <c r="E112" s="18"/>
      <c r="F112" s="56"/>
      <c r="G112" s="18"/>
      <c r="H112" s="18"/>
      <c r="I112" s="18"/>
      <c r="J112" s="18"/>
    </row>
    <row r="113" spans="1:10" x14ac:dyDescent="0.2">
      <c r="A113" s="18"/>
      <c r="B113" s="18"/>
      <c r="C113" s="52"/>
      <c r="D113" s="17"/>
      <c r="E113" s="18"/>
      <c r="F113" s="56"/>
      <c r="G113" s="18"/>
      <c r="H113" s="18"/>
      <c r="I113" s="18"/>
      <c r="J113" s="18"/>
    </row>
    <row r="114" spans="1:10" x14ac:dyDescent="0.2">
      <c r="A114" s="18"/>
      <c r="B114" s="18"/>
      <c r="C114" s="52"/>
      <c r="D114" s="17"/>
      <c r="E114" s="18"/>
      <c r="F114" s="56"/>
      <c r="G114" s="18"/>
      <c r="H114" s="18"/>
      <c r="I114" s="18"/>
      <c r="J114" s="18"/>
    </row>
    <row r="115" spans="1:10" x14ac:dyDescent="0.2">
      <c r="A115" s="18"/>
      <c r="B115" s="18"/>
      <c r="C115" s="52"/>
      <c r="D115" s="17"/>
      <c r="E115" s="18"/>
      <c r="F115" s="56"/>
      <c r="G115" s="18"/>
      <c r="H115" s="18"/>
      <c r="I115" s="18"/>
      <c r="J115" s="18"/>
    </row>
    <row r="116" spans="1:10" x14ac:dyDescent="0.2">
      <c r="A116" s="18"/>
      <c r="B116" s="18"/>
      <c r="C116" s="52"/>
      <c r="D116" s="17"/>
      <c r="E116" s="18"/>
      <c r="F116" s="56"/>
      <c r="G116" s="18"/>
      <c r="H116" s="18"/>
      <c r="I116" s="18"/>
      <c r="J116" s="18"/>
    </row>
    <row r="117" spans="1:10" x14ac:dyDescent="0.2">
      <c r="A117" s="18"/>
      <c r="B117" s="18"/>
      <c r="C117" s="52"/>
      <c r="D117" s="17"/>
      <c r="E117" s="18"/>
      <c r="F117" s="56"/>
      <c r="G117" s="18"/>
      <c r="H117" s="18"/>
      <c r="I117" s="18"/>
      <c r="J117" s="18"/>
    </row>
    <row r="118" spans="1:10" x14ac:dyDescent="0.2">
      <c r="A118" s="18"/>
      <c r="B118" s="18"/>
      <c r="C118" s="52"/>
      <c r="D118" s="17"/>
      <c r="E118" s="18"/>
      <c r="F118" s="56"/>
      <c r="G118" s="18"/>
      <c r="H118" s="18"/>
      <c r="I118" s="18"/>
      <c r="J118" s="18"/>
    </row>
    <row r="119" spans="1:10" x14ac:dyDescent="0.2">
      <c r="A119" s="18"/>
      <c r="B119" s="18"/>
      <c r="C119" s="52"/>
      <c r="D119" s="17"/>
      <c r="E119" s="18"/>
      <c r="F119" s="56"/>
      <c r="G119" s="18"/>
      <c r="H119" s="18"/>
      <c r="I119" s="18"/>
      <c r="J119" s="18"/>
    </row>
    <row r="120" spans="1:10" x14ac:dyDescent="0.2">
      <c r="A120" s="18"/>
      <c r="B120" s="18"/>
      <c r="C120" s="52"/>
      <c r="D120" s="17"/>
      <c r="E120" s="18"/>
      <c r="F120" s="56"/>
      <c r="G120" s="18"/>
      <c r="H120" s="18"/>
      <c r="I120" s="18"/>
      <c r="J120" s="18"/>
    </row>
    <row r="121" spans="1:10" x14ac:dyDescent="0.2">
      <c r="A121" s="18"/>
      <c r="B121" s="18"/>
      <c r="C121" s="52"/>
      <c r="D121" s="17"/>
      <c r="E121" s="18"/>
      <c r="F121" s="56"/>
      <c r="G121" s="18"/>
      <c r="H121" s="18"/>
      <c r="I121" s="18"/>
      <c r="J121" s="18"/>
    </row>
    <row r="122" spans="1:10" x14ac:dyDescent="0.2">
      <c r="A122" s="18"/>
      <c r="B122" s="18"/>
      <c r="C122" s="52"/>
      <c r="D122" s="17"/>
      <c r="E122" s="18"/>
      <c r="F122" s="56"/>
      <c r="G122" s="18"/>
      <c r="H122" s="18"/>
      <c r="I122" s="18"/>
      <c r="J122" s="18"/>
    </row>
    <row r="123" spans="1:10" x14ac:dyDescent="0.2">
      <c r="A123" s="18"/>
      <c r="B123" s="18"/>
      <c r="C123" s="52"/>
      <c r="D123" s="17"/>
      <c r="E123" s="18"/>
      <c r="F123" s="56"/>
      <c r="G123" s="18"/>
      <c r="H123" s="18"/>
      <c r="I123" s="18"/>
      <c r="J123" s="18"/>
    </row>
    <row r="124" spans="1:10" x14ac:dyDescent="0.2">
      <c r="A124" s="18"/>
      <c r="B124" s="18"/>
      <c r="C124" s="52"/>
      <c r="D124" s="17"/>
      <c r="E124" s="18"/>
      <c r="F124" s="56"/>
      <c r="G124" s="18"/>
      <c r="H124" s="18"/>
      <c r="I124" s="18"/>
      <c r="J124" s="18"/>
    </row>
    <row r="125" spans="1:10" x14ac:dyDescent="0.2">
      <c r="A125" s="18"/>
      <c r="B125" s="18"/>
      <c r="C125" s="52"/>
      <c r="D125" s="17"/>
      <c r="E125" s="18"/>
      <c r="F125" s="56"/>
      <c r="G125" s="18"/>
      <c r="H125" s="18"/>
      <c r="I125" s="18"/>
      <c r="J125" s="18"/>
    </row>
    <row r="126" spans="1:10" x14ac:dyDescent="0.2">
      <c r="A126" s="18"/>
      <c r="B126" s="18"/>
      <c r="C126" s="52"/>
      <c r="D126" s="17"/>
      <c r="E126" s="18"/>
      <c r="F126" s="56"/>
      <c r="G126" s="18"/>
      <c r="H126" s="18"/>
      <c r="I126" s="18"/>
      <c r="J126" s="18"/>
    </row>
    <row r="127" spans="1:10" x14ac:dyDescent="0.2">
      <c r="A127" s="18"/>
      <c r="B127" s="18"/>
      <c r="C127" s="52"/>
      <c r="D127" s="17"/>
      <c r="E127" s="18"/>
      <c r="F127" s="56"/>
      <c r="G127" s="18"/>
      <c r="H127" s="18"/>
      <c r="I127" s="18"/>
      <c r="J127" s="18"/>
    </row>
    <row r="128" spans="1:10" x14ac:dyDescent="0.2">
      <c r="A128" s="18"/>
      <c r="B128" s="18"/>
      <c r="C128" s="52"/>
      <c r="D128" s="17"/>
      <c r="E128" s="18"/>
      <c r="F128" s="56"/>
      <c r="G128" s="18"/>
      <c r="H128" s="18"/>
      <c r="I128" s="18"/>
      <c r="J128" s="18"/>
    </row>
    <row r="129" spans="1:11" x14ac:dyDescent="0.2">
      <c r="A129" s="18"/>
      <c r="B129" s="18"/>
      <c r="D129" s="17"/>
      <c r="E129" s="18"/>
      <c r="F129" s="56"/>
      <c r="G129" s="18"/>
      <c r="H129" s="18"/>
      <c r="I129" s="18"/>
      <c r="J129" s="18"/>
    </row>
    <row r="130" spans="1:11" x14ac:dyDescent="0.2">
      <c r="A130" s="18"/>
      <c r="B130" s="18"/>
      <c r="C130" s="2"/>
      <c r="D130" s="17"/>
      <c r="E130" s="18"/>
      <c r="F130" s="56"/>
      <c r="G130" s="18"/>
      <c r="H130" s="18"/>
      <c r="I130" s="18"/>
      <c r="J130" s="18"/>
    </row>
    <row r="131" spans="1:11" x14ac:dyDescent="0.2">
      <c r="A131" s="18"/>
      <c r="B131" s="18"/>
      <c r="C131" s="54"/>
      <c r="D131" s="57"/>
      <c r="E131" s="18"/>
      <c r="F131" s="56"/>
      <c r="G131" s="18"/>
      <c r="H131" s="18"/>
      <c r="I131" s="18"/>
      <c r="J131" s="18"/>
    </row>
    <row r="132" spans="1:11" ht="6" customHeight="1" x14ac:dyDescent="0.2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</row>
    <row r="133" spans="1:11" x14ac:dyDescent="0.2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102"/>
    </row>
    <row r="134" spans="1:11" x14ac:dyDescent="0.2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102"/>
    </row>
    <row r="135" spans="1:11" x14ac:dyDescent="0.2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102"/>
    </row>
    <row r="136" spans="1:11" x14ac:dyDescent="0.2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102"/>
    </row>
    <row r="137" spans="1:11" s="47" customFormat="1" x14ac:dyDescent="0.2">
      <c r="A137" s="45"/>
      <c r="B137" s="45"/>
      <c r="C137" s="46"/>
      <c r="D137" s="45"/>
      <c r="E137" s="45"/>
      <c r="F137" s="45"/>
      <c r="G137" s="45"/>
      <c r="H137" s="45"/>
      <c r="I137" s="45"/>
      <c r="J137" s="45"/>
      <c r="K137" s="103"/>
    </row>
    <row r="138" spans="1:11" s="47" customFormat="1" x14ac:dyDescent="0.2">
      <c r="A138" s="45"/>
      <c r="B138" s="45"/>
      <c r="C138" s="46"/>
      <c r="D138" s="45"/>
      <c r="E138" s="45"/>
      <c r="F138" s="45"/>
      <c r="G138" s="45"/>
      <c r="H138" s="45"/>
      <c r="I138" s="45"/>
      <c r="J138" s="45"/>
      <c r="K138" s="103"/>
    </row>
    <row r="139" spans="1:11" s="47" customFormat="1" x14ac:dyDescent="0.2">
      <c r="A139" s="45"/>
      <c r="B139" s="45"/>
      <c r="C139" s="46"/>
      <c r="D139" s="45"/>
      <c r="E139" s="45"/>
      <c r="F139" s="45"/>
      <c r="G139" s="45"/>
      <c r="H139" s="45"/>
      <c r="I139" s="45"/>
      <c r="J139" s="45"/>
      <c r="K139" s="103"/>
    </row>
    <row r="140" spans="1:11" s="47" customFormat="1" x14ac:dyDescent="0.2">
      <c r="A140" s="45"/>
      <c r="B140" s="45"/>
      <c r="C140" s="46"/>
      <c r="D140" s="45"/>
      <c r="E140" s="45"/>
      <c r="F140" s="45"/>
      <c r="G140" s="45"/>
      <c r="H140" s="45"/>
      <c r="I140" s="45"/>
      <c r="J140" s="45"/>
      <c r="K140" s="103"/>
    </row>
    <row r="141" spans="1:11" s="47" customFormat="1" x14ac:dyDescent="0.2">
      <c r="A141" s="45"/>
      <c r="B141" s="45"/>
      <c r="C141" s="46"/>
      <c r="D141" s="45"/>
      <c r="E141" s="45"/>
      <c r="F141" s="45"/>
      <c r="G141" s="45"/>
      <c r="H141" s="45"/>
      <c r="I141" s="45"/>
      <c r="J141" s="45"/>
      <c r="K141" s="103"/>
    </row>
    <row r="142" spans="1:11" s="47" customFormat="1" x14ac:dyDescent="0.2">
      <c r="A142" s="45"/>
      <c r="B142" s="45"/>
      <c r="C142" s="46"/>
      <c r="D142" s="45"/>
      <c r="E142" s="45"/>
      <c r="F142" s="45"/>
      <c r="G142" s="45"/>
      <c r="H142" s="45"/>
      <c r="I142" s="45"/>
      <c r="J142" s="45"/>
      <c r="K142" s="103"/>
    </row>
    <row r="143" spans="1:11" s="47" customFormat="1" x14ac:dyDescent="0.2">
      <c r="A143" s="45"/>
      <c r="B143" s="45"/>
      <c r="C143" s="46"/>
      <c r="D143" s="45"/>
      <c r="E143" s="45"/>
      <c r="F143" s="45"/>
      <c r="G143" s="45"/>
      <c r="H143" s="45"/>
      <c r="I143" s="45"/>
      <c r="J143" s="45"/>
      <c r="K143" s="103"/>
    </row>
    <row r="144" spans="1:11" x14ac:dyDescent="0.2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102"/>
    </row>
    <row r="145" spans="1:11" x14ac:dyDescent="0.2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102"/>
    </row>
    <row r="146" spans="1:11" x14ac:dyDescent="0.2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102"/>
    </row>
    <row r="147" spans="1:11" x14ac:dyDescent="0.2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102"/>
    </row>
    <row r="148" spans="1:11" x14ac:dyDescent="0.2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102"/>
    </row>
    <row r="149" spans="1:11" x14ac:dyDescent="0.2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102"/>
    </row>
    <row r="150" spans="1:11" x14ac:dyDescent="0.2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102"/>
    </row>
    <row r="151" spans="1:11" x14ac:dyDescent="0.2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102"/>
    </row>
    <row r="152" spans="1:11" x14ac:dyDescent="0.2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102"/>
    </row>
    <row r="153" spans="1:11" x14ac:dyDescent="0.2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102"/>
    </row>
    <row r="154" spans="1:11" x14ac:dyDescent="0.2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102"/>
    </row>
    <row r="155" spans="1:11" x14ac:dyDescent="0.2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102"/>
    </row>
    <row r="156" spans="1:11" x14ac:dyDescent="0.2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102"/>
    </row>
    <row r="157" spans="1:11" ht="6" customHeight="1" x14ac:dyDescent="0.2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</row>
    <row r="158" spans="1:11" ht="11.45" customHeight="1" x14ac:dyDescent="0.2">
      <c r="A158" s="153" t="s">
        <v>19</v>
      </c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</row>
    <row r="160" spans="1:11" x14ac:dyDescent="0.2">
      <c r="B160" s="50"/>
    </row>
    <row r="161" spans="2:2" x14ac:dyDescent="0.2">
      <c r="B161" s="50"/>
    </row>
    <row r="162" spans="2:2" x14ac:dyDescent="0.2">
      <c r="B162" s="2"/>
    </row>
    <row r="163" spans="2:2" x14ac:dyDescent="0.2">
      <c r="B163" s="50"/>
    </row>
    <row r="164" spans="2:2" x14ac:dyDescent="0.2">
      <c r="B164" s="50"/>
    </row>
  </sheetData>
  <sortState ref="A12:H77">
    <sortCondition descending="1" ref="A12"/>
  </sortState>
  <mergeCells count="6">
    <mergeCell ref="A158:K158"/>
    <mergeCell ref="A10:J10"/>
    <mergeCell ref="A1:J1"/>
    <mergeCell ref="A2:J2"/>
    <mergeCell ref="D3:H3"/>
    <mergeCell ref="A5:J5"/>
  </mergeCells>
  <pageMargins left="0.39370078740157483" right="0.47244094488188981" top="0.31496062992125984" bottom="0.31496062992125984" header="0.23622047244094491" footer="0.19685039370078741"/>
  <pageSetup scale="7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zoomScale="85" zoomScaleNormal="85" workbookViewId="0">
      <selection activeCell="L1" sqref="L1:S1048576"/>
    </sheetView>
  </sheetViews>
  <sheetFormatPr defaultRowHeight="12.75" x14ac:dyDescent="0.2"/>
  <cols>
    <col min="1" max="1" width="4.85546875" style="62" customWidth="1"/>
    <col min="2" max="2" width="6.140625" style="62" customWidth="1"/>
    <col min="3" max="3" width="14.140625" style="1" customWidth="1"/>
    <col min="4" max="4" width="21.5703125" style="62" customWidth="1"/>
    <col min="5" max="5" width="30.7109375" style="62" customWidth="1"/>
    <col min="6" max="6" width="12.42578125" style="62" bestFit="1" customWidth="1"/>
    <col min="7" max="7" width="8.7109375" style="62" bestFit="1" customWidth="1"/>
    <col min="8" max="8" width="13.85546875" style="62" customWidth="1"/>
    <col min="9" max="9" width="11.7109375" style="62" customWidth="1"/>
    <col min="10" max="10" width="12.140625" style="62" customWidth="1"/>
    <col min="11" max="11" width="8.42578125" style="62" customWidth="1"/>
    <col min="12" max="19" width="0" hidden="1" customWidth="1"/>
  </cols>
  <sheetData>
    <row r="1" spans="1:19" ht="26.25" x14ac:dyDescent="0.2">
      <c r="A1" s="154" t="str">
        <f>CTRL!B7</f>
        <v>R E G I O N E M   O R L I C K A   L A N Š K R O U N   2 0 1 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9" ht="21" x14ac:dyDescent="0.35">
      <c r="A2" s="156" t="str">
        <f>CTRL!B8</f>
        <v>26. ročník mezinárodního cyklistického závodu juniorů / 26th annual of international cycling race of juniors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9" ht="15.75" x14ac:dyDescent="0.25">
      <c r="E3" s="163" t="s">
        <v>145</v>
      </c>
      <c r="F3" s="163"/>
      <c r="G3" s="163"/>
      <c r="K3" s="2" t="s">
        <v>231</v>
      </c>
    </row>
    <row r="4" spans="1:19" x14ac:dyDescent="0.2">
      <c r="A4" s="64" t="s">
        <v>237</v>
      </c>
      <c r="K4" s="65" t="s">
        <v>193</v>
      </c>
    </row>
    <row r="5" spans="1:19" ht="21" x14ac:dyDescent="0.2">
      <c r="A5" s="158" t="s">
        <v>108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9" ht="9" customHeight="1" x14ac:dyDescent="0.2"/>
    <row r="7" spans="1:19" x14ac:dyDescent="0.2">
      <c r="A7" s="66" t="s">
        <v>0</v>
      </c>
      <c r="B7" s="66" t="s">
        <v>1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25</v>
      </c>
      <c r="H7" s="66" t="s">
        <v>16</v>
      </c>
      <c r="I7" s="66" t="s">
        <v>6</v>
      </c>
      <c r="J7" s="66" t="s">
        <v>7</v>
      </c>
      <c r="K7" s="66" t="s">
        <v>17</v>
      </c>
    </row>
    <row r="8" spans="1:19" x14ac:dyDescent="0.2">
      <c r="A8" s="67" t="s">
        <v>8</v>
      </c>
      <c r="B8" s="67" t="s">
        <v>9</v>
      </c>
      <c r="C8" s="67" t="s">
        <v>10</v>
      </c>
      <c r="D8" s="67" t="s">
        <v>11</v>
      </c>
      <c r="E8" s="67" t="s">
        <v>23</v>
      </c>
      <c r="F8" s="67" t="s">
        <v>12</v>
      </c>
      <c r="G8" s="67" t="s">
        <v>26</v>
      </c>
      <c r="H8" s="67" t="s">
        <v>15</v>
      </c>
      <c r="I8" s="67" t="s">
        <v>13</v>
      </c>
      <c r="J8" s="67" t="s">
        <v>14</v>
      </c>
      <c r="K8" s="67" t="s">
        <v>18</v>
      </c>
    </row>
    <row r="9" spans="1:19" ht="8.25" customHeight="1" thickBot="1" x14ac:dyDescent="0.25"/>
    <row r="10" spans="1:19" ht="15" x14ac:dyDescent="0.2">
      <c r="A10" s="159" t="s">
        <v>27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9" ht="15" x14ac:dyDescent="0.2">
      <c r="A11" s="122" t="str">
        <f xml:space="preserve"> "Délka / Distance:  " &amp; CTRL!B2 &amp; " km"</f>
        <v>Délka / Distance:  77 km</v>
      </c>
      <c r="B11" s="122"/>
      <c r="C11" s="122"/>
      <c r="D11" s="122"/>
      <c r="E11" s="122"/>
      <c r="F11" s="160" t="s">
        <v>436</v>
      </c>
      <c r="G11" s="161"/>
      <c r="H11" s="161"/>
      <c r="I11" s="161"/>
      <c r="J11" s="161"/>
      <c r="K11" s="161"/>
    </row>
    <row r="12" spans="1:19" s="10" customFormat="1" ht="15" customHeight="1" x14ac:dyDescent="0.2">
      <c r="A12" s="151">
        <v>1</v>
      </c>
      <c r="B12" s="68">
        <v>3</v>
      </c>
      <c r="C12" s="68" t="s">
        <v>245</v>
      </c>
      <c r="D12" s="69" t="s">
        <v>246</v>
      </c>
      <c r="E12" s="70" t="s">
        <v>214</v>
      </c>
      <c r="F12" s="71" t="s">
        <v>247</v>
      </c>
      <c r="G12" s="72" t="s">
        <v>248</v>
      </c>
      <c r="H12" s="72" t="s">
        <v>215</v>
      </c>
      <c r="I12" s="81">
        <v>7.7523148148148147E-2</v>
      </c>
      <c r="J12" s="49">
        <f>I12-$I$12</f>
        <v>0</v>
      </c>
      <c r="K12" s="49">
        <v>1.1574074074074073E-4</v>
      </c>
      <c r="N12" s="11" t="s">
        <v>32</v>
      </c>
      <c r="O12" s="11" t="s">
        <v>33</v>
      </c>
      <c r="P12" s="11" t="s">
        <v>34</v>
      </c>
      <c r="Q12" s="11" t="s">
        <v>35</v>
      </c>
      <c r="R12" s="11" t="s">
        <v>36</v>
      </c>
      <c r="S12" s="11" t="s">
        <v>37</v>
      </c>
    </row>
    <row r="13" spans="1:19" s="10" customFormat="1" ht="15" customHeight="1" x14ac:dyDescent="0.2">
      <c r="A13" s="151">
        <v>2</v>
      </c>
      <c r="B13" s="68">
        <v>4</v>
      </c>
      <c r="C13" s="68" t="s">
        <v>249</v>
      </c>
      <c r="D13" s="69" t="s">
        <v>250</v>
      </c>
      <c r="E13" s="70" t="s">
        <v>214</v>
      </c>
      <c r="F13" s="71" t="s">
        <v>251</v>
      </c>
      <c r="G13" s="72" t="s">
        <v>248</v>
      </c>
      <c r="H13" s="72" t="s">
        <v>215</v>
      </c>
      <c r="I13" s="81">
        <v>7.7523148148148147E-2</v>
      </c>
      <c r="J13" s="49">
        <f t="shared" ref="J13:J76" si="0">I13-$I$12</f>
        <v>0</v>
      </c>
      <c r="K13" s="49">
        <v>1.3888888888888889E-4</v>
      </c>
      <c r="N13" s="12">
        <v>1.1574074074074073E-4</v>
      </c>
      <c r="O13" s="12">
        <v>6.9444444444444444E-5</v>
      </c>
      <c r="P13" s="12">
        <v>3.4722222222222202E-5</v>
      </c>
      <c r="Q13" s="13">
        <v>25</v>
      </c>
      <c r="R13" s="13">
        <v>10</v>
      </c>
      <c r="S13" s="13">
        <v>5</v>
      </c>
    </row>
    <row r="14" spans="1:19" s="10" customFormat="1" ht="15" customHeight="1" x14ac:dyDescent="0.2">
      <c r="A14" s="151">
        <v>3</v>
      </c>
      <c r="B14" s="68">
        <v>25</v>
      </c>
      <c r="C14" s="68" t="s">
        <v>295</v>
      </c>
      <c r="D14" s="69" t="s">
        <v>296</v>
      </c>
      <c r="E14" s="70" t="s">
        <v>286</v>
      </c>
      <c r="F14" s="71" t="s">
        <v>297</v>
      </c>
      <c r="G14" s="72" t="s">
        <v>248</v>
      </c>
      <c r="H14" s="72" t="s">
        <v>217</v>
      </c>
      <c r="I14" s="81">
        <v>7.7523148148148147E-2</v>
      </c>
      <c r="J14" s="49">
        <f t="shared" si="0"/>
        <v>0</v>
      </c>
      <c r="K14" s="49">
        <v>4.6296296296296294E-5</v>
      </c>
      <c r="N14" s="12">
        <v>6.9444444444444444E-5</v>
      </c>
      <c r="O14" s="12">
        <v>4.6296296296296294E-5</v>
      </c>
      <c r="P14" s="12">
        <v>2.3148148148148147E-5</v>
      </c>
      <c r="Q14" s="13">
        <v>20</v>
      </c>
      <c r="R14" s="13">
        <v>9</v>
      </c>
      <c r="S14" s="13">
        <v>3</v>
      </c>
    </row>
    <row r="15" spans="1:19" s="10" customFormat="1" ht="15" customHeight="1" x14ac:dyDescent="0.2">
      <c r="A15" s="151">
        <v>4</v>
      </c>
      <c r="B15" s="68">
        <v>2</v>
      </c>
      <c r="C15" s="68" t="s">
        <v>242</v>
      </c>
      <c r="D15" s="69" t="s">
        <v>243</v>
      </c>
      <c r="E15" s="70" t="s">
        <v>214</v>
      </c>
      <c r="F15" s="71" t="s">
        <v>244</v>
      </c>
      <c r="G15" s="72" t="s">
        <v>150</v>
      </c>
      <c r="H15" s="72" t="s">
        <v>215</v>
      </c>
      <c r="I15" s="81">
        <v>7.7523148148148147E-2</v>
      </c>
      <c r="J15" s="49">
        <f t="shared" si="0"/>
        <v>0</v>
      </c>
      <c r="K15" s="49">
        <v>1.1574074074074073E-5</v>
      </c>
      <c r="N15" s="12">
        <v>4.6296296296296294E-5</v>
      </c>
      <c r="O15" s="12">
        <v>2.3148148148148147E-5</v>
      </c>
      <c r="P15" s="12">
        <v>1.1574074074074073E-5</v>
      </c>
      <c r="Q15" s="13">
        <v>16</v>
      </c>
      <c r="R15" s="13">
        <v>8</v>
      </c>
      <c r="S15" s="13">
        <v>2</v>
      </c>
    </row>
    <row r="16" spans="1:19" s="10" customFormat="1" ht="15" customHeight="1" x14ac:dyDescent="0.2">
      <c r="A16" s="151">
        <v>5</v>
      </c>
      <c r="B16" s="68">
        <v>47</v>
      </c>
      <c r="C16" s="68" t="s">
        <v>316</v>
      </c>
      <c r="D16" s="69" t="s">
        <v>317</v>
      </c>
      <c r="E16" s="70" t="s">
        <v>28</v>
      </c>
      <c r="F16" s="71">
        <v>12252</v>
      </c>
      <c r="G16" s="72" t="s">
        <v>248</v>
      </c>
      <c r="H16" s="72" t="s">
        <v>160</v>
      </c>
      <c r="I16" s="81">
        <v>7.7523148148148147E-2</v>
      </c>
      <c r="J16" s="49">
        <f t="shared" si="0"/>
        <v>0</v>
      </c>
      <c r="K16" s="49"/>
      <c r="N16" s="14"/>
      <c r="O16" s="14"/>
      <c r="P16" s="14"/>
      <c r="Q16" s="13">
        <v>14</v>
      </c>
      <c r="R16" s="13">
        <v>7</v>
      </c>
      <c r="S16" s="13">
        <v>1</v>
      </c>
    </row>
    <row r="17" spans="1:19" s="10" customFormat="1" ht="15" customHeight="1" x14ac:dyDescent="0.2">
      <c r="A17" s="151">
        <v>6</v>
      </c>
      <c r="B17" s="68">
        <v>21</v>
      </c>
      <c r="C17" s="68" t="s">
        <v>285</v>
      </c>
      <c r="D17" s="69" t="s">
        <v>218</v>
      </c>
      <c r="E17" s="70" t="s">
        <v>286</v>
      </c>
      <c r="F17" s="71" t="s">
        <v>287</v>
      </c>
      <c r="G17" s="72" t="s">
        <v>150</v>
      </c>
      <c r="H17" s="72" t="s">
        <v>217</v>
      </c>
      <c r="I17" s="81">
        <v>7.7523148148148147E-2</v>
      </c>
      <c r="J17" s="49">
        <f t="shared" si="0"/>
        <v>0</v>
      </c>
      <c r="K17" s="49"/>
      <c r="N17" s="14"/>
      <c r="O17" s="14"/>
      <c r="P17" s="14"/>
      <c r="Q17" s="13">
        <v>12</v>
      </c>
      <c r="R17" s="13">
        <v>6</v>
      </c>
      <c r="S17" s="14"/>
    </row>
    <row r="18" spans="1:19" s="10" customFormat="1" ht="15" customHeight="1" x14ac:dyDescent="0.2">
      <c r="A18" s="151">
        <v>7</v>
      </c>
      <c r="B18" s="68">
        <v>1</v>
      </c>
      <c r="C18" s="68" t="s">
        <v>239</v>
      </c>
      <c r="D18" s="69" t="s">
        <v>240</v>
      </c>
      <c r="E18" s="70" t="s">
        <v>214</v>
      </c>
      <c r="F18" s="71" t="s">
        <v>241</v>
      </c>
      <c r="G18" s="72" t="s">
        <v>150</v>
      </c>
      <c r="H18" s="72" t="s">
        <v>215</v>
      </c>
      <c r="I18" s="81">
        <v>7.7719907407407404E-2</v>
      </c>
      <c r="J18" s="49">
        <f t="shared" si="0"/>
        <v>1.9675925925925764E-4</v>
      </c>
      <c r="K18" s="49"/>
      <c r="N18" s="14"/>
      <c r="O18" s="14"/>
      <c r="P18" s="14"/>
      <c r="Q18" s="13">
        <v>10</v>
      </c>
      <c r="R18" s="13">
        <v>5</v>
      </c>
      <c r="S18" s="14"/>
    </row>
    <row r="19" spans="1:19" s="10" customFormat="1" ht="15" customHeight="1" x14ac:dyDescent="0.2">
      <c r="A19" s="151">
        <v>8</v>
      </c>
      <c r="B19" s="68">
        <v>24</v>
      </c>
      <c r="C19" s="68" t="s">
        <v>292</v>
      </c>
      <c r="D19" s="69" t="s">
        <v>293</v>
      </c>
      <c r="E19" s="70" t="s">
        <v>286</v>
      </c>
      <c r="F19" s="71" t="s">
        <v>294</v>
      </c>
      <c r="G19" s="72" t="s">
        <v>150</v>
      </c>
      <c r="H19" s="72" t="s">
        <v>217</v>
      </c>
      <c r="I19" s="81">
        <v>7.7719907407407404E-2</v>
      </c>
      <c r="J19" s="49">
        <f t="shared" si="0"/>
        <v>1.9675925925925764E-4</v>
      </c>
      <c r="K19" s="49"/>
      <c r="N19" s="14"/>
      <c r="O19" s="14"/>
      <c r="P19" s="14"/>
      <c r="Q19" s="13">
        <v>9</v>
      </c>
      <c r="R19" s="13">
        <v>4</v>
      </c>
      <c r="S19" s="14"/>
    </row>
    <row r="20" spans="1:19" s="10" customFormat="1" ht="15" customHeight="1" x14ac:dyDescent="0.2">
      <c r="A20" s="151">
        <v>9</v>
      </c>
      <c r="B20" s="68">
        <v>95</v>
      </c>
      <c r="C20" s="68" t="s">
        <v>379</v>
      </c>
      <c r="D20" s="69" t="s">
        <v>380</v>
      </c>
      <c r="E20" s="70" t="s">
        <v>381</v>
      </c>
      <c r="F20" s="71">
        <v>13230</v>
      </c>
      <c r="G20" s="72" t="s">
        <v>150</v>
      </c>
      <c r="H20" s="72" t="s">
        <v>330</v>
      </c>
      <c r="I20" s="81">
        <v>7.7719907407407404E-2</v>
      </c>
      <c r="J20" s="49">
        <f t="shared" si="0"/>
        <v>1.9675925925925764E-4</v>
      </c>
      <c r="K20" s="49"/>
      <c r="N20" s="14"/>
      <c r="O20" s="14"/>
      <c r="P20" s="14"/>
      <c r="Q20" s="13">
        <v>8</v>
      </c>
      <c r="R20" s="13">
        <v>3</v>
      </c>
      <c r="S20" s="14"/>
    </row>
    <row r="21" spans="1:19" s="10" customFormat="1" ht="15" customHeight="1" x14ac:dyDescent="0.2">
      <c r="A21" s="151">
        <v>10</v>
      </c>
      <c r="B21" s="68">
        <v>32</v>
      </c>
      <c r="C21" s="68" t="s">
        <v>219</v>
      </c>
      <c r="D21" s="69" t="s">
        <v>220</v>
      </c>
      <c r="E21" s="70" t="s">
        <v>191</v>
      </c>
      <c r="F21" s="71">
        <v>4656</v>
      </c>
      <c r="G21" s="72" t="s">
        <v>150</v>
      </c>
      <c r="H21" s="72" t="s">
        <v>308</v>
      </c>
      <c r="I21" s="81">
        <v>7.7719907407407404E-2</v>
      </c>
      <c r="J21" s="49">
        <f t="shared" si="0"/>
        <v>1.9675925925925764E-4</v>
      </c>
      <c r="K21" s="49"/>
      <c r="N21" s="14"/>
      <c r="O21" s="14"/>
      <c r="P21" s="14"/>
      <c r="Q21" s="13">
        <v>7</v>
      </c>
      <c r="R21" s="13">
        <v>2</v>
      </c>
      <c r="S21" s="14"/>
    </row>
    <row r="22" spans="1:19" s="10" customFormat="1" ht="15" customHeight="1" x14ac:dyDescent="0.2">
      <c r="A22" s="151">
        <v>11</v>
      </c>
      <c r="B22" s="68">
        <v>12</v>
      </c>
      <c r="C22" s="68" t="s">
        <v>259</v>
      </c>
      <c r="D22" s="69" t="s">
        <v>264</v>
      </c>
      <c r="E22" s="70" t="s">
        <v>261</v>
      </c>
      <c r="F22" s="71" t="s">
        <v>265</v>
      </c>
      <c r="G22" s="72" t="s">
        <v>150</v>
      </c>
      <c r="H22" s="72" t="s">
        <v>263</v>
      </c>
      <c r="I22" s="81">
        <v>7.7719907407407404E-2</v>
      </c>
      <c r="J22" s="49">
        <f t="shared" si="0"/>
        <v>1.9675925925925764E-4</v>
      </c>
      <c r="K22" s="49"/>
      <c r="N22" s="14"/>
      <c r="O22" s="14"/>
      <c r="P22" s="14"/>
      <c r="Q22" s="13">
        <v>6</v>
      </c>
      <c r="R22" s="13">
        <v>1</v>
      </c>
      <c r="S22" s="14"/>
    </row>
    <row r="23" spans="1:19" s="10" customFormat="1" ht="15" customHeight="1" x14ac:dyDescent="0.2">
      <c r="A23" s="151">
        <v>12</v>
      </c>
      <c r="B23" s="68">
        <v>51</v>
      </c>
      <c r="C23" s="68" t="s">
        <v>318</v>
      </c>
      <c r="D23" s="69" t="s">
        <v>319</v>
      </c>
      <c r="E23" s="70" t="s">
        <v>172</v>
      </c>
      <c r="F23" s="71">
        <v>7838</v>
      </c>
      <c r="G23" s="72" t="s">
        <v>248</v>
      </c>
      <c r="H23" s="72" t="s">
        <v>320</v>
      </c>
      <c r="I23" s="81">
        <v>7.7719907407407404E-2</v>
      </c>
      <c r="J23" s="49">
        <f t="shared" si="0"/>
        <v>1.9675925925925764E-4</v>
      </c>
      <c r="K23" s="49"/>
      <c r="N23" s="14"/>
      <c r="O23" s="14"/>
      <c r="P23" s="14"/>
      <c r="Q23" s="13">
        <v>5</v>
      </c>
      <c r="R23" s="13"/>
      <c r="S23" s="14"/>
    </row>
    <row r="24" spans="1:19" s="10" customFormat="1" ht="15" customHeight="1" x14ac:dyDescent="0.2">
      <c r="A24" s="151">
        <v>13</v>
      </c>
      <c r="B24" s="68">
        <v>43</v>
      </c>
      <c r="C24" s="68" t="s">
        <v>168</v>
      </c>
      <c r="D24" s="69" t="s">
        <v>169</v>
      </c>
      <c r="E24" s="70" t="s">
        <v>28</v>
      </c>
      <c r="F24" s="71">
        <v>18205</v>
      </c>
      <c r="G24" s="72" t="s">
        <v>248</v>
      </c>
      <c r="H24" s="72" t="s">
        <v>160</v>
      </c>
      <c r="I24" s="81">
        <v>7.7719907407407404E-2</v>
      </c>
      <c r="J24" s="49">
        <f t="shared" si="0"/>
        <v>1.9675925925925764E-4</v>
      </c>
      <c r="K24" s="49">
        <v>2.3148148148148147E-5</v>
      </c>
      <c r="N24" s="14"/>
      <c r="O24" s="14"/>
      <c r="P24" s="14"/>
      <c r="Q24" s="13">
        <v>4</v>
      </c>
      <c r="R24" s="13"/>
      <c r="S24" s="14"/>
    </row>
    <row r="25" spans="1:19" s="10" customFormat="1" ht="15" customHeight="1" x14ac:dyDescent="0.2">
      <c r="A25" s="151">
        <v>14</v>
      </c>
      <c r="B25" s="68">
        <v>17</v>
      </c>
      <c r="C25" s="68" t="s">
        <v>279</v>
      </c>
      <c r="D25" s="69" t="s">
        <v>280</v>
      </c>
      <c r="E25" s="70" t="s">
        <v>261</v>
      </c>
      <c r="F25" s="71" t="s">
        <v>281</v>
      </c>
      <c r="G25" s="72" t="s">
        <v>248</v>
      </c>
      <c r="H25" s="72" t="s">
        <v>263</v>
      </c>
      <c r="I25" s="81">
        <v>7.7719907407407404E-2</v>
      </c>
      <c r="J25" s="49">
        <f t="shared" si="0"/>
        <v>1.9675925925925764E-4</v>
      </c>
      <c r="K25" s="49"/>
      <c r="N25" s="14"/>
      <c r="O25" s="14"/>
      <c r="P25" s="14"/>
      <c r="Q25" s="13">
        <v>3</v>
      </c>
      <c r="R25" s="13"/>
      <c r="S25" s="14"/>
    </row>
    <row r="26" spans="1:19" s="10" customFormat="1" ht="15" customHeight="1" x14ac:dyDescent="0.2">
      <c r="A26" s="151">
        <v>15</v>
      </c>
      <c r="B26" s="68">
        <v>92</v>
      </c>
      <c r="C26" s="68" t="s">
        <v>316</v>
      </c>
      <c r="D26" s="69" t="s">
        <v>376</v>
      </c>
      <c r="E26" s="70" t="s">
        <v>30</v>
      </c>
      <c r="F26" s="71">
        <v>15733</v>
      </c>
      <c r="G26" s="72" t="s">
        <v>248</v>
      </c>
      <c r="H26" s="72" t="s">
        <v>330</v>
      </c>
      <c r="I26" s="81">
        <v>7.7719907407407404E-2</v>
      </c>
      <c r="J26" s="49">
        <f t="shared" si="0"/>
        <v>1.9675925925925764E-4</v>
      </c>
      <c r="K26" s="49"/>
      <c r="N26" s="14"/>
      <c r="O26" s="14"/>
      <c r="P26" s="14"/>
      <c r="Q26" s="13">
        <v>2</v>
      </c>
      <c r="R26" s="13"/>
      <c r="S26" s="14"/>
    </row>
    <row r="27" spans="1:19" s="10" customFormat="1" ht="15" customHeight="1" x14ac:dyDescent="0.2">
      <c r="A27" s="151">
        <v>16</v>
      </c>
      <c r="B27" s="68">
        <v>83</v>
      </c>
      <c r="C27" s="68" t="s">
        <v>371</v>
      </c>
      <c r="D27" s="69" t="s">
        <v>372</v>
      </c>
      <c r="E27" s="70" t="s">
        <v>182</v>
      </c>
      <c r="F27" s="71">
        <v>7803</v>
      </c>
      <c r="G27" s="72" t="s">
        <v>153</v>
      </c>
      <c r="H27" s="72" t="s">
        <v>326</v>
      </c>
      <c r="I27" s="81">
        <v>7.7719907407407404E-2</v>
      </c>
      <c r="J27" s="49">
        <f t="shared" si="0"/>
        <v>1.9675925925925764E-4</v>
      </c>
      <c r="K27" s="49"/>
      <c r="N27" s="14"/>
      <c r="O27" s="14"/>
      <c r="P27" s="14"/>
      <c r="Q27" s="13">
        <v>1</v>
      </c>
      <c r="R27" s="13"/>
      <c r="S27" s="14"/>
    </row>
    <row r="28" spans="1:19" s="10" customFormat="1" ht="15" customHeight="1" x14ac:dyDescent="0.2">
      <c r="A28" s="151">
        <v>17</v>
      </c>
      <c r="B28" s="68">
        <v>34</v>
      </c>
      <c r="C28" s="68" t="s">
        <v>309</v>
      </c>
      <c r="D28" s="69" t="s">
        <v>310</v>
      </c>
      <c r="E28" s="70" t="s">
        <v>311</v>
      </c>
      <c r="F28" s="71">
        <v>4324</v>
      </c>
      <c r="G28" s="72" t="s">
        <v>248</v>
      </c>
      <c r="H28" s="72" t="s">
        <v>308</v>
      </c>
      <c r="I28" s="81">
        <v>7.7719907407407404E-2</v>
      </c>
      <c r="J28" s="49">
        <f t="shared" si="0"/>
        <v>1.9675925925925764E-4</v>
      </c>
      <c r="K28" s="49"/>
    </row>
    <row r="29" spans="1:19" s="10" customFormat="1" ht="15" customHeight="1" x14ac:dyDescent="0.2">
      <c r="A29" s="151">
        <v>18</v>
      </c>
      <c r="B29" s="68">
        <v>6</v>
      </c>
      <c r="C29" s="68" t="s">
        <v>256</v>
      </c>
      <c r="D29" s="69" t="s">
        <v>257</v>
      </c>
      <c r="E29" s="70" t="s">
        <v>254</v>
      </c>
      <c r="F29" s="71" t="s">
        <v>258</v>
      </c>
      <c r="G29" s="72" t="s">
        <v>248</v>
      </c>
      <c r="H29" s="72" t="s">
        <v>215</v>
      </c>
      <c r="I29" s="81">
        <v>7.7719907407407404E-2</v>
      </c>
      <c r="J29" s="49">
        <f t="shared" si="0"/>
        <v>1.9675925925925764E-4</v>
      </c>
      <c r="K29" s="49"/>
    </row>
    <row r="30" spans="1:19" s="10" customFormat="1" ht="15" customHeight="1" x14ac:dyDescent="0.2">
      <c r="A30" s="151">
        <v>19</v>
      </c>
      <c r="B30" s="68">
        <v>64</v>
      </c>
      <c r="C30" s="68" t="s">
        <v>187</v>
      </c>
      <c r="D30" s="69" t="s">
        <v>188</v>
      </c>
      <c r="E30" s="70" t="s">
        <v>24</v>
      </c>
      <c r="F30" s="71">
        <v>11689</v>
      </c>
      <c r="G30" s="72" t="s">
        <v>150</v>
      </c>
      <c r="H30" s="72" t="s">
        <v>216</v>
      </c>
      <c r="I30" s="81">
        <v>7.7719907407407404E-2</v>
      </c>
      <c r="J30" s="49">
        <f t="shared" si="0"/>
        <v>1.9675925925925764E-4</v>
      </c>
      <c r="K30" s="49"/>
    </row>
    <row r="31" spans="1:19" s="10" customFormat="1" ht="15" customHeight="1" x14ac:dyDescent="0.2">
      <c r="A31" s="151">
        <v>20</v>
      </c>
      <c r="B31" s="68">
        <v>23</v>
      </c>
      <c r="C31" s="68" t="s">
        <v>289</v>
      </c>
      <c r="D31" s="69" t="s">
        <v>290</v>
      </c>
      <c r="E31" s="70" t="s">
        <v>286</v>
      </c>
      <c r="F31" s="71" t="s">
        <v>291</v>
      </c>
      <c r="G31" s="72" t="s">
        <v>150</v>
      </c>
      <c r="H31" s="72" t="s">
        <v>217</v>
      </c>
      <c r="I31" s="81">
        <v>7.7719907407407404E-2</v>
      </c>
      <c r="J31" s="49">
        <f t="shared" si="0"/>
        <v>1.9675925925925764E-4</v>
      </c>
      <c r="K31" s="49"/>
    </row>
    <row r="32" spans="1:19" s="10" customFormat="1" ht="15" customHeight="1" x14ac:dyDescent="0.2">
      <c r="A32" s="151">
        <v>21</v>
      </c>
      <c r="B32" s="68">
        <v>45</v>
      </c>
      <c r="C32" s="68" t="s">
        <v>163</v>
      </c>
      <c r="D32" s="69" t="s">
        <v>164</v>
      </c>
      <c r="E32" s="70" t="s">
        <v>28</v>
      </c>
      <c r="F32" s="71">
        <v>18866</v>
      </c>
      <c r="G32" s="72" t="s">
        <v>150</v>
      </c>
      <c r="H32" s="72" t="s">
        <v>160</v>
      </c>
      <c r="I32" s="81">
        <v>7.7719907407407404E-2</v>
      </c>
      <c r="J32" s="49">
        <f t="shared" si="0"/>
        <v>1.9675925925925764E-4</v>
      </c>
      <c r="K32" s="49"/>
    </row>
    <row r="33" spans="1:11" s="10" customFormat="1" ht="15" customHeight="1" x14ac:dyDescent="0.2">
      <c r="A33" s="151">
        <v>22</v>
      </c>
      <c r="B33" s="68">
        <v>66</v>
      </c>
      <c r="C33" s="68" t="s">
        <v>341</v>
      </c>
      <c r="D33" s="69" t="s">
        <v>342</v>
      </c>
      <c r="E33" s="70" t="s">
        <v>24</v>
      </c>
      <c r="F33" s="71">
        <v>13727</v>
      </c>
      <c r="G33" s="72" t="s">
        <v>153</v>
      </c>
      <c r="H33" s="72" t="s">
        <v>216</v>
      </c>
      <c r="I33" s="81">
        <v>7.7719907407407404E-2</v>
      </c>
      <c r="J33" s="49">
        <f t="shared" si="0"/>
        <v>1.9675925925925764E-4</v>
      </c>
      <c r="K33" s="49"/>
    </row>
    <row r="34" spans="1:11" s="10" customFormat="1" ht="15" customHeight="1" x14ac:dyDescent="0.2">
      <c r="A34" s="151">
        <v>23</v>
      </c>
      <c r="B34" s="68">
        <v>31</v>
      </c>
      <c r="C34" s="68" t="s">
        <v>192</v>
      </c>
      <c r="D34" s="69" t="s">
        <v>223</v>
      </c>
      <c r="E34" s="70" t="s">
        <v>191</v>
      </c>
      <c r="F34" s="71">
        <v>6047</v>
      </c>
      <c r="G34" s="72" t="s">
        <v>150</v>
      </c>
      <c r="H34" s="72" t="s">
        <v>308</v>
      </c>
      <c r="I34" s="81">
        <v>7.7719907407407404E-2</v>
      </c>
      <c r="J34" s="49">
        <f t="shared" si="0"/>
        <v>1.9675925925925764E-4</v>
      </c>
      <c r="K34" s="49"/>
    </row>
    <row r="35" spans="1:11" s="10" customFormat="1" ht="15" customHeight="1" x14ac:dyDescent="0.2">
      <c r="A35" s="151">
        <v>24</v>
      </c>
      <c r="B35" s="68">
        <v>94</v>
      </c>
      <c r="C35" s="68" t="s">
        <v>175</v>
      </c>
      <c r="D35" s="69" t="s">
        <v>176</v>
      </c>
      <c r="E35" s="70" t="s">
        <v>30</v>
      </c>
      <c r="F35" s="71">
        <v>9614</v>
      </c>
      <c r="G35" s="72" t="s">
        <v>150</v>
      </c>
      <c r="H35" s="72" t="s">
        <v>330</v>
      </c>
      <c r="I35" s="81">
        <v>7.7719907407407404E-2</v>
      </c>
      <c r="J35" s="49">
        <f t="shared" si="0"/>
        <v>1.9675925925925764E-4</v>
      </c>
      <c r="K35" s="49"/>
    </row>
    <row r="36" spans="1:11" s="10" customFormat="1" ht="15" customHeight="1" x14ac:dyDescent="0.2">
      <c r="A36" s="151">
        <v>25</v>
      </c>
      <c r="B36" s="68">
        <v>76</v>
      </c>
      <c r="C36" s="68" t="s">
        <v>362</v>
      </c>
      <c r="D36" s="69" t="s">
        <v>363</v>
      </c>
      <c r="E36" s="70" t="s">
        <v>22</v>
      </c>
      <c r="F36" s="71">
        <v>9508</v>
      </c>
      <c r="G36" s="72" t="s">
        <v>150</v>
      </c>
      <c r="H36" s="72" t="s">
        <v>353</v>
      </c>
      <c r="I36" s="81">
        <v>7.7719907407407404E-2</v>
      </c>
      <c r="J36" s="49">
        <f t="shared" si="0"/>
        <v>1.9675925925925764E-4</v>
      </c>
      <c r="K36" s="49"/>
    </row>
    <row r="37" spans="1:11" s="10" customFormat="1" ht="15" customHeight="1" x14ac:dyDescent="0.2">
      <c r="A37" s="151">
        <v>26</v>
      </c>
      <c r="B37" s="68">
        <v>22</v>
      </c>
      <c r="C37" s="68" t="s">
        <v>156</v>
      </c>
      <c r="D37" s="69" t="s">
        <v>157</v>
      </c>
      <c r="E37" s="70" t="s">
        <v>286</v>
      </c>
      <c r="F37" s="71" t="s">
        <v>288</v>
      </c>
      <c r="G37" s="72" t="s">
        <v>150</v>
      </c>
      <c r="H37" s="72" t="s">
        <v>217</v>
      </c>
      <c r="I37" s="81">
        <v>7.7719907407407404E-2</v>
      </c>
      <c r="J37" s="49">
        <f t="shared" si="0"/>
        <v>1.9675925925925764E-4</v>
      </c>
      <c r="K37" s="49"/>
    </row>
    <row r="38" spans="1:11" s="10" customFormat="1" ht="15" customHeight="1" x14ac:dyDescent="0.2">
      <c r="A38" s="151">
        <v>27</v>
      </c>
      <c r="B38" s="68">
        <v>13</v>
      </c>
      <c r="C38" s="68" t="s">
        <v>266</v>
      </c>
      <c r="D38" s="69" t="s">
        <v>267</v>
      </c>
      <c r="E38" s="70" t="s">
        <v>268</v>
      </c>
      <c r="F38" s="71" t="s">
        <v>269</v>
      </c>
      <c r="G38" s="72" t="s">
        <v>248</v>
      </c>
      <c r="H38" s="72" t="s">
        <v>263</v>
      </c>
      <c r="I38" s="81">
        <v>7.7719907407407404E-2</v>
      </c>
      <c r="J38" s="49">
        <f t="shared" si="0"/>
        <v>1.9675925925925764E-4</v>
      </c>
      <c r="K38" s="49"/>
    </row>
    <row r="39" spans="1:11" s="10" customFormat="1" ht="15" customHeight="1" x14ac:dyDescent="0.2">
      <c r="A39" s="151">
        <v>28</v>
      </c>
      <c r="B39" s="68">
        <v>72</v>
      </c>
      <c r="C39" s="68" t="s">
        <v>354</v>
      </c>
      <c r="D39" s="69" t="s">
        <v>355</v>
      </c>
      <c r="E39" s="70" t="s">
        <v>352</v>
      </c>
      <c r="F39" s="71">
        <v>17888</v>
      </c>
      <c r="G39" s="72" t="s">
        <v>150</v>
      </c>
      <c r="H39" s="72" t="s">
        <v>353</v>
      </c>
      <c r="I39" s="81">
        <v>7.7719907407407404E-2</v>
      </c>
      <c r="J39" s="49">
        <f t="shared" si="0"/>
        <v>1.9675925925925764E-4</v>
      </c>
      <c r="K39" s="49"/>
    </row>
    <row r="40" spans="1:11" s="10" customFormat="1" ht="15" customHeight="1" x14ac:dyDescent="0.2">
      <c r="A40" s="151">
        <v>29</v>
      </c>
      <c r="B40" s="68">
        <v>65</v>
      </c>
      <c r="C40" s="68" t="s">
        <v>339</v>
      </c>
      <c r="D40" s="69" t="s">
        <v>340</v>
      </c>
      <c r="E40" s="70" t="s">
        <v>24</v>
      </c>
      <c r="F40" s="71">
        <v>10675</v>
      </c>
      <c r="G40" s="72" t="s">
        <v>150</v>
      </c>
      <c r="H40" s="72" t="s">
        <v>216</v>
      </c>
      <c r="I40" s="81">
        <v>7.7719907407407404E-2</v>
      </c>
      <c r="J40" s="49">
        <f t="shared" si="0"/>
        <v>1.9675925925925764E-4</v>
      </c>
      <c r="K40" s="49">
        <v>1.1574074074074073E-5</v>
      </c>
    </row>
    <row r="41" spans="1:11" s="10" customFormat="1" ht="15" customHeight="1" x14ac:dyDescent="0.2">
      <c r="A41" s="151">
        <v>30</v>
      </c>
      <c r="B41" s="68">
        <v>15</v>
      </c>
      <c r="C41" s="68" t="s">
        <v>273</v>
      </c>
      <c r="D41" s="69" t="s">
        <v>274</v>
      </c>
      <c r="E41" s="70" t="s">
        <v>261</v>
      </c>
      <c r="F41" s="71" t="s">
        <v>275</v>
      </c>
      <c r="G41" s="72" t="s">
        <v>248</v>
      </c>
      <c r="H41" s="72" t="s">
        <v>263</v>
      </c>
      <c r="I41" s="81">
        <v>7.7719907407407404E-2</v>
      </c>
      <c r="J41" s="49">
        <f t="shared" si="0"/>
        <v>1.9675925925925764E-4</v>
      </c>
      <c r="K41" s="49"/>
    </row>
    <row r="42" spans="1:11" s="10" customFormat="1" ht="15" customHeight="1" x14ac:dyDescent="0.2">
      <c r="A42" s="151">
        <v>31</v>
      </c>
      <c r="B42" s="68">
        <v>14</v>
      </c>
      <c r="C42" s="68" t="s">
        <v>270</v>
      </c>
      <c r="D42" s="69" t="s">
        <v>271</v>
      </c>
      <c r="E42" s="70" t="s">
        <v>261</v>
      </c>
      <c r="F42" s="71" t="s">
        <v>272</v>
      </c>
      <c r="G42" s="72" t="s">
        <v>248</v>
      </c>
      <c r="H42" s="72" t="s">
        <v>263</v>
      </c>
      <c r="I42" s="81">
        <v>7.7719907407407404E-2</v>
      </c>
      <c r="J42" s="49">
        <f t="shared" si="0"/>
        <v>1.9675925925925764E-4</v>
      </c>
      <c r="K42" s="49"/>
    </row>
    <row r="43" spans="1:11" s="10" customFormat="1" ht="15" customHeight="1" x14ac:dyDescent="0.2">
      <c r="A43" s="151">
        <v>32</v>
      </c>
      <c r="B43" s="68">
        <v>93</v>
      </c>
      <c r="C43" s="68" t="s">
        <v>377</v>
      </c>
      <c r="D43" s="69" t="s">
        <v>378</v>
      </c>
      <c r="E43" s="70" t="s">
        <v>158</v>
      </c>
      <c r="F43" s="71">
        <v>9623</v>
      </c>
      <c r="G43" s="72" t="s">
        <v>153</v>
      </c>
      <c r="H43" s="72" t="s">
        <v>330</v>
      </c>
      <c r="I43" s="81">
        <v>7.7719907407407404E-2</v>
      </c>
      <c r="J43" s="49">
        <f t="shared" si="0"/>
        <v>1.9675925925925764E-4</v>
      </c>
      <c r="K43" s="49"/>
    </row>
    <row r="44" spans="1:11" s="10" customFormat="1" ht="15" customHeight="1" x14ac:dyDescent="0.2">
      <c r="A44" s="151">
        <v>33</v>
      </c>
      <c r="B44" s="68">
        <v>44</v>
      </c>
      <c r="C44" s="68" t="s">
        <v>161</v>
      </c>
      <c r="D44" s="69" t="s">
        <v>162</v>
      </c>
      <c r="E44" s="70" t="s">
        <v>28</v>
      </c>
      <c r="F44" s="71">
        <v>11093</v>
      </c>
      <c r="G44" s="72" t="s">
        <v>150</v>
      </c>
      <c r="H44" s="72" t="s">
        <v>160</v>
      </c>
      <c r="I44" s="81">
        <v>7.7719907407407404E-2</v>
      </c>
      <c r="J44" s="49">
        <f t="shared" si="0"/>
        <v>1.9675925925925764E-4</v>
      </c>
      <c r="K44" s="49"/>
    </row>
    <row r="45" spans="1:11" s="10" customFormat="1" ht="15" customHeight="1" x14ac:dyDescent="0.2">
      <c r="A45" s="151">
        <v>34</v>
      </c>
      <c r="B45" s="68">
        <v>82</v>
      </c>
      <c r="C45" s="68" t="s">
        <v>369</v>
      </c>
      <c r="D45" s="69" t="s">
        <v>370</v>
      </c>
      <c r="E45" s="70" t="s">
        <v>29</v>
      </c>
      <c r="F45" s="71">
        <v>18248</v>
      </c>
      <c r="G45" s="72" t="s">
        <v>248</v>
      </c>
      <c r="H45" s="72" t="s">
        <v>326</v>
      </c>
      <c r="I45" s="81">
        <v>7.7719907407407404E-2</v>
      </c>
      <c r="J45" s="49">
        <f t="shared" si="0"/>
        <v>1.9675925925925764E-4</v>
      </c>
      <c r="K45" s="49"/>
    </row>
    <row r="46" spans="1:11" s="10" customFormat="1" ht="15" customHeight="1" x14ac:dyDescent="0.2">
      <c r="A46" s="151">
        <v>35</v>
      </c>
      <c r="B46" s="68">
        <v>71</v>
      </c>
      <c r="C46" s="68" t="s">
        <v>350</v>
      </c>
      <c r="D46" s="69" t="s">
        <v>351</v>
      </c>
      <c r="E46" s="70" t="s">
        <v>352</v>
      </c>
      <c r="F46" s="71">
        <v>14658</v>
      </c>
      <c r="G46" s="72" t="s">
        <v>153</v>
      </c>
      <c r="H46" s="72" t="s">
        <v>353</v>
      </c>
      <c r="I46" s="81">
        <v>7.7719907407407404E-2</v>
      </c>
      <c r="J46" s="49">
        <f t="shared" si="0"/>
        <v>1.9675925925925764E-4</v>
      </c>
      <c r="K46" s="49"/>
    </row>
    <row r="47" spans="1:11" s="10" customFormat="1" ht="15" customHeight="1" x14ac:dyDescent="0.2">
      <c r="A47" s="151">
        <v>36</v>
      </c>
      <c r="B47" s="68">
        <v>41</v>
      </c>
      <c r="C47" s="68" t="s">
        <v>312</v>
      </c>
      <c r="D47" s="69" t="s">
        <v>313</v>
      </c>
      <c r="E47" s="70" t="s">
        <v>28</v>
      </c>
      <c r="F47" s="71">
        <v>14513</v>
      </c>
      <c r="G47" s="72" t="s">
        <v>150</v>
      </c>
      <c r="H47" s="72" t="s">
        <v>160</v>
      </c>
      <c r="I47" s="81">
        <v>7.7719907407407404E-2</v>
      </c>
      <c r="J47" s="49">
        <f t="shared" si="0"/>
        <v>1.9675925925925764E-4</v>
      </c>
      <c r="K47" s="49"/>
    </row>
    <row r="48" spans="1:11" s="10" customFormat="1" ht="15" customHeight="1" x14ac:dyDescent="0.2">
      <c r="A48" s="151">
        <v>37</v>
      </c>
      <c r="B48" s="68">
        <v>74</v>
      </c>
      <c r="C48" s="68" t="s">
        <v>358</v>
      </c>
      <c r="D48" s="69" t="s">
        <v>359</v>
      </c>
      <c r="E48" s="70" t="s">
        <v>352</v>
      </c>
      <c r="F48" s="71">
        <v>9628</v>
      </c>
      <c r="G48" s="72" t="s">
        <v>248</v>
      </c>
      <c r="H48" s="72" t="s">
        <v>353</v>
      </c>
      <c r="I48" s="81">
        <v>7.7719907407407404E-2</v>
      </c>
      <c r="J48" s="49">
        <f t="shared" si="0"/>
        <v>1.9675925925925764E-4</v>
      </c>
      <c r="K48" s="49"/>
    </row>
    <row r="49" spans="1:13" s="10" customFormat="1" ht="15" customHeight="1" x14ac:dyDescent="0.2">
      <c r="A49" s="151">
        <v>38</v>
      </c>
      <c r="B49" s="68">
        <v>53</v>
      </c>
      <c r="C49" s="68" t="s">
        <v>170</v>
      </c>
      <c r="D49" s="69" t="s">
        <v>171</v>
      </c>
      <c r="E49" s="70" t="s">
        <v>172</v>
      </c>
      <c r="F49" s="71">
        <v>10724</v>
      </c>
      <c r="G49" s="72" t="s">
        <v>150</v>
      </c>
      <c r="H49" s="72" t="s">
        <v>320</v>
      </c>
      <c r="I49" s="81">
        <v>7.7719907407407404E-2</v>
      </c>
      <c r="J49" s="49">
        <f t="shared" si="0"/>
        <v>1.9675925925925764E-4</v>
      </c>
      <c r="K49" s="49"/>
    </row>
    <row r="50" spans="1:13" s="10" customFormat="1" ht="15" customHeight="1" x14ac:dyDescent="0.2">
      <c r="A50" s="151">
        <v>39</v>
      </c>
      <c r="B50" s="68">
        <v>91</v>
      </c>
      <c r="C50" s="68" t="s">
        <v>373</v>
      </c>
      <c r="D50" s="69" t="s">
        <v>374</v>
      </c>
      <c r="E50" s="70" t="s">
        <v>375</v>
      </c>
      <c r="F50" s="71">
        <v>14355</v>
      </c>
      <c r="G50" s="72" t="s">
        <v>248</v>
      </c>
      <c r="H50" s="72" t="s">
        <v>330</v>
      </c>
      <c r="I50" s="81">
        <v>7.7719907407407404E-2</v>
      </c>
      <c r="J50" s="49">
        <f t="shared" si="0"/>
        <v>1.9675925925925764E-4</v>
      </c>
      <c r="K50" s="49"/>
    </row>
    <row r="51" spans="1:13" s="10" customFormat="1" ht="15" customHeight="1" x14ac:dyDescent="0.2">
      <c r="A51" s="151">
        <v>40</v>
      </c>
      <c r="B51" s="68">
        <v>73</v>
      </c>
      <c r="C51" s="68" t="s">
        <v>356</v>
      </c>
      <c r="D51" s="69" t="s">
        <v>357</v>
      </c>
      <c r="E51" s="70" t="s">
        <v>352</v>
      </c>
      <c r="F51" s="71">
        <v>5463</v>
      </c>
      <c r="G51" s="72" t="s">
        <v>150</v>
      </c>
      <c r="H51" s="72" t="s">
        <v>353</v>
      </c>
      <c r="I51" s="81">
        <v>7.7719907407407404E-2</v>
      </c>
      <c r="J51" s="49">
        <f t="shared" si="0"/>
        <v>1.9675925925925764E-4</v>
      </c>
      <c r="K51" s="49"/>
    </row>
    <row r="52" spans="1:13" s="10" customFormat="1" ht="15" customHeight="1" x14ac:dyDescent="0.2">
      <c r="A52" s="151">
        <v>41</v>
      </c>
      <c r="B52" s="68">
        <v>16</v>
      </c>
      <c r="C52" s="68" t="s">
        <v>276</v>
      </c>
      <c r="D52" s="69" t="s">
        <v>277</v>
      </c>
      <c r="E52" s="70" t="s">
        <v>261</v>
      </c>
      <c r="F52" s="71" t="s">
        <v>278</v>
      </c>
      <c r="G52" s="72" t="s">
        <v>248</v>
      </c>
      <c r="H52" s="72" t="s">
        <v>263</v>
      </c>
      <c r="I52" s="81">
        <v>7.7719907407407404E-2</v>
      </c>
      <c r="J52" s="49">
        <f t="shared" si="0"/>
        <v>1.9675925925925764E-4</v>
      </c>
      <c r="K52" s="49"/>
    </row>
    <row r="53" spans="1:13" s="10" customFormat="1" ht="15" customHeight="1" x14ac:dyDescent="0.2">
      <c r="A53" s="151">
        <v>42</v>
      </c>
      <c r="B53" s="68">
        <v>33</v>
      </c>
      <c r="C53" s="68" t="s">
        <v>221</v>
      </c>
      <c r="D53" s="69" t="s">
        <v>222</v>
      </c>
      <c r="E53" s="70" t="s">
        <v>191</v>
      </c>
      <c r="F53" s="71">
        <v>5407</v>
      </c>
      <c r="G53" s="72" t="s">
        <v>150</v>
      </c>
      <c r="H53" s="72" t="s">
        <v>308</v>
      </c>
      <c r="I53" s="81">
        <v>7.7719907407407404E-2</v>
      </c>
      <c r="J53" s="49">
        <f t="shared" si="0"/>
        <v>1.9675925925925764E-4</v>
      </c>
      <c r="K53" s="49"/>
    </row>
    <row r="54" spans="1:13" s="10" customFormat="1" ht="15" customHeight="1" x14ac:dyDescent="0.2">
      <c r="A54" s="151">
        <v>43</v>
      </c>
      <c r="B54" s="68">
        <v>77</v>
      </c>
      <c r="C54" s="68" t="s">
        <v>364</v>
      </c>
      <c r="D54" s="69" t="s">
        <v>365</v>
      </c>
      <c r="E54" s="70" t="s">
        <v>366</v>
      </c>
      <c r="F54" s="71">
        <v>8606</v>
      </c>
      <c r="G54" s="72" t="s">
        <v>248</v>
      </c>
      <c r="H54" s="72" t="s">
        <v>353</v>
      </c>
      <c r="I54" s="81">
        <v>7.7719907407407404E-2</v>
      </c>
      <c r="J54" s="49">
        <f t="shared" si="0"/>
        <v>1.9675925925925764E-4</v>
      </c>
      <c r="K54" s="49"/>
      <c r="M54" s="63"/>
    </row>
    <row r="55" spans="1:13" s="10" customFormat="1" ht="15" customHeight="1" x14ac:dyDescent="0.2">
      <c r="A55" s="151">
        <v>44</v>
      </c>
      <c r="B55" s="68">
        <v>81</v>
      </c>
      <c r="C55" s="68" t="s">
        <v>367</v>
      </c>
      <c r="D55" s="69" t="s">
        <v>368</v>
      </c>
      <c r="E55" s="70" t="s">
        <v>29</v>
      </c>
      <c r="F55" s="71">
        <v>17408</v>
      </c>
      <c r="G55" s="72" t="s">
        <v>248</v>
      </c>
      <c r="H55" s="72" t="s">
        <v>326</v>
      </c>
      <c r="I55" s="81">
        <v>7.7719907407407404E-2</v>
      </c>
      <c r="J55" s="49">
        <f t="shared" si="0"/>
        <v>1.9675925925925764E-4</v>
      </c>
      <c r="K55" s="49"/>
      <c r="M55" s="63"/>
    </row>
    <row r="56" spans="1:13" s="10" customFormat="1" ht="15" customHeight="1" x14ac:dyDescent="0.2">
      <c r="A56" s="151">
        <v>45</v>
      </c>
      <c r="B56" s="68">
        <v>56</v>
      </c>
      <c r="C56" s="68" t="s">
        <v>177</v>
      </c>
      <c r="D56" s="69" t="s">
        <v>178</v>
      </c>
      <c r="E56" s="70" t="s">
        <v>179</v>
      </c>
      <c r="F56" s="71">
        <v>11073</v>
      </c>
      <c r="G56" s="72" t="s">
        <v>150</v>
      </c>
      <c r="H56" s="72" t="s">
        <v>320</v>
      </c>
      <c r="I56" s="81">
        <v>7.7719907407407404E-2</v>
      </c>
      <c r="J56" s="49">
        <f t="shared" si="0"/>
        <v>1.9675925925925764E-4</v>
      </c>
      <c r="K56" s="49"/>
      <c r="M56" s="63"/>
    </row>
    <row r="57" spans="1:13" s="10" customFormat="1" ht="15" customHeight="1" x14ac:dyDescent="0.2">
      <c r="A57" s="151">
        <v>46</v>
      </c>
      <c r="B57" s="68">
        <v>26</v>
      </c>
      <c r="C57" s="68" t="s">
        <v>298</v>
      </c>
      <c r="D57" s="69" t="s">
        <v>299</v>
      </c>
      <c r="E57" s="70" t="s">
        <v>286</v>
      </c>
      <c r="F57" s="71" t="s">
        <v>155</v>
      </c>
      <c r="G57" s="72" t="s">
        <v>248</v>
      </c>
      <c r="H57" s="72" t="s">
        <v>217</v>
      </c>
      <c r="I57" s="81">
        <v>7.7719907407407404E-2</v>
      </c>
      <c r="J57" s="49">
        <f t="shared" si="0"/>
        <v>1.9675925925925764E-4</v>
      </c>
      <c r="K57" s="49"/>
      <c r="M57" s="63"/>
    </row>
    <row r="58" spans="1:13" s="10" customFormat="1" ht="15" customHeight="1" x14ac:dyDescent="0.2">
      <c r="A58" s="151">
        <v>47</v>
      </c>
      <c r="B58" s="68">
        <v>11</v>
      </c>
      <c r="C58" s="68" t="s">
        <v>259</v>
      </c>
      <c r="D58" s="69" t="s">
        <v>260</v>
      </c>
      <c r="E58" s="70" t="s">
        <v>261</v>
      </c>
      <c r="F58" s="71" t="s">
        <v>262</v>
      </c>
      <c r="G58" s="72" t="s">
        <v>150</v>
      </c>
      <c r="H58" s="72" t="s">
        <v>263</v>
      </c>
      <c r="I58" s="81">
        <v>7.7719907407407404E-2</v>
      </c>
      <c r="J58" s="49">
        <f t="shared" si="0"/>
        <v>1.9675925925925764E-4</v>
      </c>
      <c r="K58" s="49"/>
      <c r="M58" s="63"/>
    </row>
    <row r="59" spans="1:13" s="10" customFormat="1" ht="15" customHeight="1" x14ac:dyDescent="0.2">
      <c r="A59" s="151">
        <v>48</v>
      </c>
      <c r="B59" s="68">
        <v>78</v>
      </c>
      <c r="C59" s="68" t="s">
        <v>151</v>
      </c>
      <c r="D59" s="69" t="s">
        <v>152</v>
      </c>
      <c r="E59" s="70" t="s">
        <v>366</v>
      </c>
      <c r="F59" s="71">
        <v>14343</v>
      </c>
      <c r="G59" s="72" t="s">
        <v>150</v>
      </c>
      <c r="H59" s="72" t="s">
        <v>353</v>
      </c>
      <c r="I59" s="81">
        <v>7.7719907407407404E-2</v>
      </c>
      <c r="J59" s="49">
        <f t="shared" si="0"/>
        <v>1.9675925925925764E-4</v>
      </c>
      <c r="K59" s="49"/>
      <c r="M59" s="63"/>
    </row>
    <row r="60" spans="1:13" s="10" customFormat="1" ht="15" customHeight="1" x14ac:dyDescent="0.2">
      <c r="A60" s="151">
        <v>49</v>
      </c>
      <c r="B60" s="68">
        <v>63</v>
      </c>
      <c r="C60" s="68" t="s">
        <v>337</v>
      </c>
      <c r="D60" s="69" t="s">
        <v>338</v>
      </c>
      <c r="E60" s="70" t="s">
        <v>24</v>
      </c>
      <c r="F60" s="71">
        <v>18029</v>
      </c>
      <c r="G60" s="72" t="s">
        <v>248</v>
      </c>
      <c r="H60" s="72" t="s">
        <v>216</v>
      </c>
      <c r="I60" s="81">
        <v>7.7719907407407404E-2</v>
      </c>
      <c r="J60" s="49">
        <f t="shared" si="0"/>
        <v>1.9675925925925764E-4</v>
      </c>
      <c r="K60" s="49"/>
      <c r="M60" s="63"/>
    </row>
    <row r="61" spans="1:13" s="10" customFormat="1" ht="15" customHeight="1" x14ac:dyDescent="0.2">
      <c r="A61" s="151">
        <v>50</v>
      </c>
      <c r="B61" s="68">
        <v>42</v>
      </c>
      <c r="C61" s="68" t="s">
        <v>173</v>
      </c>
      <c r="D61" s="69" t="s">
        <v>174</v>
      </c>
      <c r="E61" s="70" t="s">
        <v>28</v>
      </c>
      <c r="F61" s="71">
        <v>18099</v>
      </c>
      <c r="G61" s="72" t="s">
        <v>248</v>
      </c>
      <c r="H61" s="72" t="s">
        <v>160</v>
      </c>
      <c r="I61" s="81">
        <v>7.7719907407407404E-2</v>
      </c>
      <c r="J61" s="49">
        <f t="shared" si="0"/>
        <v>1.9675925925925764E-4</v>
      </c>
      <c r="K61" s="49"/>
      <c r="M61" s="63"/>
    </row>
    <row r="62" spans="1:13" s="10" customFormat="1" ht="15" customHeight="1" x14ac:dyDescent="0.2">
      <c r="A62" s="151">
        <v>51</v>
      </c>
      <c r="B62" s="68">
        <v>58</v>
      </c>
      <c r="C62" s="68" t="s">
        <v>165</v>
      </c>
      <c r="D62" s="69" t="s">
        <v>166</v>
      </c>
      <c r="E62" s="70" t="s">
        <v>167</v>
      </c>
      <c r="F62" s="71">
        <v>13717</v>
      </c>
      <c r="G62" s="72" t="s">
        <v>150</v>
      </c>
      <c r="H62" s="72" t="s">
        <v>320</v>
      </c>
      <c r="I62" s="81">
        <v>7.7719907407407404E-2</v>
      </c>
      <c r="J62" s="49">
        <f t="shared" si="0"/>
        <v>1.9675925925925764E-4</v>
      </c>
      <c r="K62" s="49"/>
      <c r="M62" s="63"/>
    </row>
    <row r="63" spans="1:13" s="10" customFormat="1" ht="15" customHeight="1" x14ac:dyDescent="0.2">
      <c r="A63" s="151">
        <v>52</v>
      </c>
      <c r="B63" s="68">
        <v>29</v>
      </c>
      <c r="C63" s="68" t="s">
        <v>154</v>
      </c>
      <c r="D63" s="69" t="s">
        <v>306</v>
      </c>
      <c r="E63" s="70" t="s">
        <v>286</v>
      </c>
      <c r="F63" s="71" t="s">
        <v>307</v>
      </c>
      <c r="G63" s="72" t="s">
        <v>153</v>
      </c>
      <c r="H63" s="72" t="s">
        <v>217</v>
      </c>
      <c r="I63" s="81">
        <v>7.8032407407407411E-2</v>
      </c>
      <c r="J63" s="49">
        <f t="shared" si="0"/>
        <v>5.0925925925926485E-4</v>
      </c>
      <c r="K63" s="49"/>
      <c r="M63" s="43"/>
    </row>
    <row r="64" spans="1:13" s="10" customFormat="1" ht="15" customHeight="1" x14ac:dyDescent="0.2">
      <c r="A64" s="151">
        <v>53</v>
      </c>
      <c r="B64" s="68">
        <v>67</v>
      </c>
      <c r="C64" s="68" t="s">
        <v>343</v>
      </c>
      <c r="D64" s="69" t="s">
        <v>344</v>
      </c>
      <c r="E64" s="70" t="s">
        <v>24</v>
      </c>
      <c r="F64" s="71">
        <v>7823</v>
      </c>
      <c r="G64" s="72" t="s">
        <v>153</v>
      </c>
      <c r="H64" s="72" t="s">
        <v>216</v>
      </c>
      <c r="I64" s="81">
        <v>7.8750000000000001E-2</v>
      </c>
      <c r="J64" s="49">
        <f t="shared" si="0"/>
        <v>1.226851851851854E-3</v>
      </c>
      <c r="K64" s="49">
        <v>2.3148148148148147E-5</v>
      </c>
      <c r="M64" s="43"/>
    </row>
    <row r="65" spans="1:21" s="10" customFormat="1" ht="15" customHeight="1" x14ac:dyDescent="0.2">
      <c r="A65" s="151">
        <v>54</v>
      </c>
      <c r="B65" s="68">
        <v>5</v>
      </c>
      <c r="C65" s="68" t="s">
        <v>252</v>
      </c>
      <c r="D65" s="69" t="s">
        <v>253</v>
      </c>
      <c r="E65" s="70" t="s">
        <v>254</v>
      </c>
      <c r="F65" s="71" t="s">
        <v>255</v>
      </c>
      <c r="G65" s="72" t="s">
        <v>248</v>
      </c>
      <c r="H65" s="72" t="s">
        <v>215</v>
      </c>
      <c r="I65" s="81">
        <v>8.638888888888889E-2</v>
      </c>
      <c r="J65" s="49">
        <f t="shared" si="0"/>
        <v>8.8657407407407435E-3</v>
      </c>
      <c r="K65" s="49"/>
      <c r="M65" s="43"/>
    </row>
    <row r="66" spans="1:21" s="10" customFormat="1" ht="15" customHeight="1" x14ac:dyDescent="0.2">
      <c r="A66" s="151">
        <v>55</v>
      </c>
      <c r="B66" s="68">
        <v>59</v>
      </c>
      <c r="C66" s="68" t="s">
        <v>331</v>
      </c>
      <c r="D66" s="69" t="s">
        <v>332</v>
      </c>
      <c r="E66" s="70" t="s">
        <v>167</v>
      </c>
      <c r="F66" s="71">
        <v>11859</v>
      </c>
      <c r="G66" s="72" t="s">
        <v>150</v>
      </c>
      <c r="H66" s="72" t="s">
        <v>320</v>
      </c>
      <c r="I66" s="81">
        <v>8.638888888888889E-2</v>
      </c>
      <c r="J66" s="49">
        <f t="shared" si="0"/>
        <v>8.8657407407407435E-3</v>
      </c>
      <c r="K66" s="49"/>
      <c r="M66" s="63"/>
    </row>
    <row r="67" spans="1:21" s="10" customFormat="1" ht="15" customHeight="1" x14ac:dyDescent="0.2">
      <c r="A67" s="151">
        <v>56</v>
      </c>
      <c r="B67" s="68">
        <v>27</v>
      </c>
      <c r="C67" s="68" t="s">
        <v>300</v>
      </c>
      <c r="D67" s="69" t="s">
        <v>301</v>
      </c>
      <c r="E67" s="70" t="s">
        <v>286</v>
      </c>
      <c r="F67" s="71" t="s">
        <v>302</v>
      </c>
      <c r="G67" s="72" t="s">
        <v>153</v>
      </c>
      <c r="H67" s="72" t="s">
        <v>217</v>
      </c>
      <c r="I67" s="81">
        <v>8.638888888888889E-2</v>
      </c>
      <c r="J67" s="49">
        <f t="shared" si="0"/>
        <v>8.8657407407407435E-3</v>
      </c>
      <c r="K67" s="49"/>
      <c r="M67" s="63"/>
    </row>
    <row r="68" spans="1:21" s="10" customFormat="1" ht="15" customHeight="1" x14ac:dyDescent="0.2">
      <c r="A68" s="151">
        <v>57</v>
      </c>
      <c r="B68" s="68">
        <v>28</v>
      </c>
      <c r="C68" s="68" t="s">
        <v>303</v>
      </c>
      <c r="D68" s="69" t="s">
        <v>304</v>
      </c>
      <c r="E68" s="70" t="s">
        <v>286</v>
      </c>
      <c r="F68" s="71" t="s">
        <v>305</v>
      </c>
      <c r="G68" s="72" t="s">
        <v>153</v>
      </c>
      <c r="H68" s="72" t="s">
        <v>217</v>
      </c>
      <c r="I68" s="81">
        <v>8.638888888888889E-2</v>
      </c>
      <c r="J68" s="49">
        <f t="shared" si="0"/>
        <v>8.8657407407407435E-3</v>
      </c>
      <c r="K68" s="49"/>
      <c r="M68" s="63"/>
    </row>
    <row r="69" spans="1:21" s="10" customFormat="1" ht="15" customHeight="1" x14ac:dyDescent="0.2">
      <c r="A69" s="151">
        <v>58</v>
      </c>
      <c r="B69" s="68">
        <v>84</v>
      </c>
      <c r="C69" s="68" t="s">
        <v>183</v>
      </c>
      <c r="D69" s="69" t="s">
        <v>184</v>
      </c>
      <c r="E69" s="70" t="s">
        <v>182</v>
      </c>
      <c r="F69" s="71">
        <v>18732</v>
      </c>
      <c r="G69" s="72" t="s">
        <v>150</v>
      </c>
      <c r="H69" s="72" t="s">
        <v>326</v>
      </c>
      <c r="I69" s="81">
        <v>8.638888888888889E-2</v>
      </c>
      <c r="J69" s="49">
        <f t="shared" si="0"/>
        <v>8.8657407407407435E-3</v>
      </c>
      <c r="K69" s="49"/>
      <c r="M69" s="63"/>
    </row>
    <row r="70" spans="1:21" s="10" customFormat="1" ht="15" customHeight="1" x14ac:dyDescent="0.2">
      <c r="A70" s="151">
        <v>59</v>
      </c>
      <c r="B70" s="68">
        <v>75</v>
      </c>
      <c r="C70" s="68" t="s">
        <v>360</v>
      </c>
      <c r="D70" s="69" t="s">
        <v>361</v>
      </c>
      <c r="E70" s="70" t="s">
        <v>22</v>
      </c>
      <c r="F70" s="71">
        <v>10234</v>
      </c>
      <c r="G70" s="72" t="s">
        <v>248</v>
      </c>
      <c r="H70" s="72" t="s">
        <v>353</v>
      </c>
      <c r="I70" s="81">
        <v>8.638888888888889E-2</v>
      </c>
      <c r="J70" s="49">
        <f t="shared" si="0"/>
        <v>8.8657407407407435E-3</v>
      </c>
      <c r="K70" s="49"/>
      <c r="M70" s="63"/>
    </row>
    <row r="71" spans="1:21" s="10" customFormat="1" ht="15" customHeight="1" x14ac:dyDescent="0.2">
      <c r="A71" s="151">
        <v>60</v>
      </c>
      <c r="B71" s="68">
        <v>57</v>
      </c>
      <c r="C71" s="68" t="s">
        <v>327</v>
      </c>
      <c r="D71" s="69" t="s">
        <v>328</v>
      </c>
      <c r="E71" s="70" t="s">
        <v>329</v>
      </c>
      <c r="F71" s="71">
        <v>8956</v>
      </c>
      <c r="G71" s="72" t="s">
        <v>159</v>
      </c>
      <c r="H71" s="72" t="s">
        <v>320</v>
      </c>
      <c r="I71" s="81">
        <v>8.638888888888889E-2</v>
      </c>
      <c r="J71" s="49">
        <f t="shared" si="0"/>
        <v>8.8657407407407435E-3</v>
      </c>
      <c r="K71" s="49"/>
      <c r="M71" s="63"/>
    </row>
    <row r="72" spans="1:21" s="10" customFormat="1" ht="15" customHeight="1" x14ac:dyDescent="0.2">
      <c r="A72" s="151">
        <v>61</v>
      </c>
      <c r="B72" s="68">
        <v>46</v>
      </c>
      <c r="C72" s="68" t="s">
        <v>314</v>
      </c>
      <c r="D72" s="69" t="s">
        <v>315</v>
      </c>
      <c r="E72" s="70" t="s">
        <v>28</v>
      </c>
      <c r="F72" s="71">
        <v>2103</v>
      </c>
      <c r="G72" s="72" t="s">
        <v>159</v>
      </c>
      <c r="H72" s="72" t="s">
        <v>160</v>
      </c>
      <c r="I72" s="81">
        <v>8.9317129629629621E-2</v>
      </c>
      <c r="J72" s="49">
        <f t="shared" si="0"/>
        <v>1.1793981481481475E-2</v>
      </c>
      <c r="K72" s="49"/>
      <c r="M72" s="63"/>
    </row>
    <row r="73" spans="1:21" s="10" customFormat="1" ht="15" customHeight="1" x14ac:dyDescent="0.2">
      <c r="A73" s="151">
        <v>62</v>
      </c>
      <c r="B73" s="68">
        <v>69</v>
      </c>
      <c r="C73" s="68" t="s">
        <v>348</v>
      </c>
      <c r="D73" s="69" t="s">
        <v>349</v>
      </c>
      <c r="E73" s="70" t="s">
        <v>24</v>
      </c>
      <c r="F73" s="71">
        <v>13022</v>
      </c>
      <c r="G73" s="72" t="s">
        <v>248</v>
      </c>
      <c r="H73" s="72" t="s">
        <v>216</v>
      </c>
      <c r="I73" s="81">
        <v>8.9374999999999996E-2</v>
      </c>
      <c r="J73" s="49">
        <f t="shared" si="0"/>
        <v>1.185185185185185E-2</v>
      </c>
      <c r="K73" s="49"/>
      <c r="M73" s="63"/>
    </row>
    <row r="74" spans="1:21" s="10" customFormat="1" ht="15" customHeight="1" x14ac:dyDescent="0.2">
      <c r="A74" s="151">
        <v>63</v>
      </c>
      <c r="B74" s="68">
        <v>55</v>
      </c>
      <c r="C74" s="68" t="s">
        <v>323</v>
      </c>
      <c r="D74" s="69" t="s">
        <v>324</v>
      </c>
      <c r="E74" s="70" t="s">
        <v>325</v>
      </c>
      <c r="F74" s="71">
        <v>11522</v>
      </c>
      <c r="G74" s="72" t="s">
        <v>159</v>
      </c>
      <c r="H74" s="72" t="s">
        <v>326</v>
      </c>
      <c r="I74" s="81">
        <v>8.9374999999999996E-2</v>
      </c>
      <c r="J74" s="49">
        <f t="shared" si="0"/>
        <v>1.185185185185185E-2</v>
      </c>
      <c r="K74" s="49"/>
      <c r="M74" s="63"/>
    </row>
    <row r="75" spans="1:21" s="10" customFormat="1" ht="15" customHeight="1" x14ac:dyDescent="0.2">
      <c r="A75" s="151">
        <v>64</v>
      </c>
      <c r="B75" s="68">
        <v>62</v>
      </c>
      <c r="C75" s="68" t="s">
        <v>335</v>
      </c>
      <c r="D75" s="69" t="s">
        <v>336</v>
      </c>
      <c r="E75" s="70" t="s">
        <v>24</v>
      </c>
      <c r="F75" s="71">
        <v>7131</v>
      </c>
      <c r="G75" s="72" t="s">
        <v>153</v>
      </c>
      <c r="H75" s="72" t="s">
        <v>216</v>
      </c>
      <c r="I75" s="81">
        <v>9.2291666666666661E-2</v>
      </c>
      <c r="J75" s="49">
        <f t="shared" si="0"/>
        <v>1.4768518518518514E-2</v>
      </c>
      <c r="K75" s="49"/>
      <c r="M75" s="63"/>
    </row>
    <row r="76" spans="1:21" s="10" customFormat="1" ht="15" customHeight="1" x14ac:dyDescent="0.2">
      <c r="A76" s="151">
        <v>65</v>
      </c>
      <c r="B76" s="147">
        <v>68</v>
      </c>
      <c r="C76" s="147" t="s">
        <v>345</v>
      </c>
      <c r="D76" s="82" t="s">
        <v>346</v>
      </c>
      <c r="E76" s="148" t="s">
        <v>347</v>
      </c>
      <c r="F76" s="149">
        <v>9637</v>
      </c>
      <c r="G76" s="150" t="s">
        <v>248</v>
      </c>
      <c r="H76" s="150" t="s">
        <v>216</v>
      </c>
      <c r="I76" s="81">
        <v>9.8229166666666659E-2</v>
      </c>
      <c r="J76" s="49">
        <f t="shared" si="0"/>
        <v>2.0706018518518512E-2</v>
      </c>
      <c r="K76" s="49"/>
      <c r="M76" s="63"/>
    </row>
    <row r="77" spans="1:21" s="10" customFormat="1" ht="15" customHeight="1" x14ac:dyDescent="0.2">
      <c r="A77" s="151">
        <v>66</v>
      </c>
      <c r="B77" s="68">
        <v>52</v>
      </c>
      <c r="C77" s="68" t="s">
        <v>321</v>
      </c>
      <c r="D77" s="69" t="s">
        <v>322</v>
      </c>
      <c r="E77" s="70" t="s">
        <v>172</v>
      </c>
      <c r="F77" s="71">
        <v>12575</v>
      </c>
      <c r="G77" s="72" t="s">
        <v>150</v>
      </c>
      <c r="H77" s="72" t="s">
        <v>320</v>
      </c>
      <c r="I77" s="81">
        <v>9.8842592592592593E-2</v>
      </c>
      <c r="J77" s="49">
        <f t="shared" ref="J77" si="1">I77-$I$12</f>
        <v>2.1319444444444446E-2</v>
      </c>
      <c r="K77" s="49"/>
      <c r="M77" s="63"/>
    </row>
    <row r="78" spans="1:21" s="10" customFormat="1" ht="15" customHeight="1" x14ac:dyDescent="0.2">
      <c r="A78" s="75"/>
      <c r="B78" s="68">
        <v>18</v>
      </c>
      <c r="C78" s="68" t="s">
        <v>282</v>
      </c>
      <c r="D78" s="69" t="s">
        <v>283</v>
      </c>
      <c r="E78" s="70" t="s">
        <v>261</v>
      </c>
      <c r="F78" s="71" t="s">
        <v>284</v>
      </c>
      <c r="G78" s="72" t="s">
        <v>150</v>
      </c>
      <c r="H78" s="72" t="s">
        <v>263</v>
      </c>
      <c r="I78" s="81" t="s">
        <v>40</v>
      </c>
      <c r="J78" s="49" t="s">
        <v>40</v>
      </c>
      <c r="K78" s="49"/>
      <c r="M78" s="63"/>
    </row>
    <row r="79" spans="1:21" s="10" customFormat="1" ht="15" customHeight="1" x14ac:dyDescent="0.2">
      <c r="A79" s="75"/>
      <c r="B79" s="68">
        <v>61</v>
      </c>
      <c r="C79" s="68" t="s">
        <v>333</v>
      </c>
      <c r="D79" s="69" t="s">
        <v>334</v>
      </c>
      <c r="E79" s="70" t="s">
        <v>24</v>
      </c>
      <c r="F79" s="71">
        <v>18978</v>
      </c>
      <c r="G79" s="72" t="s">
        <v>153</v>
      </c>
      <c r="H79" s="72" t="s">
        <v>216</v>
      </c>
      <c r="I79" s="81" t="s">
        <v>40</v>
      </c>
      <c r="J79" s="49" t="s">
        <v>40</v>
      </c>
      <c r="K79" s="49"/>
      <c r="M79" s="141"/>
    </row>
    <row r="80" spans="1:21" s="62" customFormat="1" ht="15" x14ac:dyDescent="0.2">
      <c r="A80" s="76"/>
      <c r="B80" s="76" t="s">
        <v>412</v>
      </c>
      <c r="C80" s="74"/>
      <c r="D80" s="76"/>
      <c r="E80" s="76"/>
      <c r="F80" s="76"/>
      <c r="G80" s="76"/>
      <c r="H80" s="76"/>
      <c r="I80" s="76"/>
      <c r="J80" s="140"/>
      <c r="K80" s="76"/>
      <c r="M80"/>
      <c r="N80"/>
      <c r="O80"/>
      <c r="P80"/>
      <c r="Q80"/>
      <c r="R80"/>
      <c r="S80"/>
      <c r="T80"/>
      <c r="U80"/>
    </row>
    <row r="81" spans="2:13" s="10" customFormat="1" x14ac:dyDescent="0.2">
      <c r="M81"/>
    </row>
    <row r="82" spans="2:13" s="10" customFormat="1" x14ac:dyDescent="0.2">
      <c r="B82" s="20"/>
      <c r="C82" s="19" t="s">
        <v>133</v>
      </c>
      <c r="M82"/>
    </row>
    <row r="83" spans="2:13" s="10" customFormat="1" x14ac:dyDescent="0.2">
      <c r="B83" s="20" t="s">
        <v>134</v>
      </c>
      <c r="C83" s="19" t="s">
        <v>414</v>
      </c>
      <c r="M83"/>
    </row>
    <row r="84" spans="2:13" s="10" customFormat="1" x14ac:dyDescent="0.2">
      <c r="B84" s="20" t="s">
        <v>132</v>
      </c>
      <c r="C84" s="19" t="s">
        <v>435</v>
      </c>
      <c r="M84"/>
    </row>
    <row r="85" spans="2:13" s="10" customFormat="1" x14ac:dyDescent="0.2">
      <c r="B85" s="20"/>
      <c r="C85" s="19"/>
      <c r="M85"/>
    </row>
    <row r="86" spans="2:13" s="10" customFormat="1" x14ac:dyDescent="0.2">
      <c r="B86" s="20"/>
      <c r="C86" s="19"/>
      <c r="M86"/>
    </row>
    <row r="87" spans="2:13" s="10" customFormat="1" x14ac:dyDescent="0.2">
      <c r="B87" s="20"/>
      <c r="C87" s="19"/>
      <c r="M87"/>
    </row>
    <row r="88" spans="2:13" s="10" customFormat="1" x14ac:dyDescent="0.2">
      <c r="B88" s="20"/>
      <c r="C88" s="19"/>
      <c r="M88"/>
    </row>
    <row r="89" spans="2:13" s="10" customFormat="1" x14ac:dyDescent="0.2">
      <c r="B89" s="20"/>
      <c r="C89" s="19"/>
      <c r="M89"/>
    </row>
    <row r="90" spans="2:13" s="10" customFormat="1" x14ac:dyDescent="0.2">
      <c r="B90" s="20"/>
      <c r="C90" s="19"/>
      <c r="M90"/>
    </row>
    <row r="91" spans="2:13" s="10" customFormat="1" x14ac:dyDescent="0.2">
      <c r="B91" s="20"/>
      <c r="C91" s="19"/>
      <c r="M91"/>
    </row>
    <row r="92" spans="2:13" s="10" customFormat="1" x14ac:dyDescent="0.2">
      <c r="B92" s="20"/>
      <c r="C92" s="19"/>
      <c r="M92"/>
    </row>
    <row r="93" spans="2:13" s="10" customFormat="1" x14ac:dyDescent="0.2">
      <c r="B93" s="20"/>
      <c r="C93" s="19"/>
      <c r="M93"/>
    </row>
    <row r="94" spans="2:13" s="10" customFormat="1" x14ac:dyDescent="0.2">
      <c r="B94" s="20"/>
      <c r="C94" s="19"/>
      <c r="M94"/>
    </row>
    <row r="95" spans="2:13" s="10" customFormat="1" x14ac:dyDescent="0.2">
      <c r="B95" s="20"/>
      <c r="C95" s="19"/>
      <c r="M95"/>
    </row>
    <row r="96" spans="2:13" s="10" customFormat="1" x14ac:dyDescent="0.2">
      <c r="B96" s="20"/>
      <c r="C96" s="19"/>
      <c r="M96"/>
    </row>
    <row r="97" spans="2:13" s="10" customFormat="1" x14ac:dyDescent="0.2">
      <c r="B97" s="20"/>
      <c r="C97" s="19"/>
      <c r="M97"/>
    </row>
    <row r="98" spans="2:13" s="10" customFormat="1" x14ac:dyDescent="0.2">
      <c r="B98" s="20"/>
      <c r="C98" s="19"/>
      <c r="M98"/>
    </row>
    <row r="99" spans="2:13" s="10" customFormat="1" x14ac:dyDescent="0.2">
      <c r="B99" s="20"/>
      <c r="C99" s="62"/>
      <c r="M99"/>
    </row>
    <row r="100" spans="2:13" s="10" customFormat="1" x14ac:dyDescent="0.2">
      <c r="B100" s="20"/>
      <c r="C100" s="19"/>
      <c r="M100"/>
    </row>
    <row r="101" spans="2:13" s="10" customFormat="1" x14ac:dyDescent="0.2">
      <c r="M101"/>
    </row>
    <row r="102" spans="2:13" s="10" customFormat="1" x14ac:dyDescent="0.2">
      <c r="M102"/>
    </row>
    <row r="103" spans="2:13" s="10" customFormat="1" x14ac:dyDescent="0.2">
      <c r="M103"/>
    </row>
    <row r="104" spans="2:13" s="10" customFormat="1" x14ac:dyDescent="0.2">
      <c r="M104"/>
    </row>
    <row r="105" spans="2:13" s="10" customFormat="1" x14ac:dyDescent="0.2">
      <c r="M105"/>
    </row>
    <row r="106" spans="2:13" s="10" customFormat="1" x14ac:dyDescent="0.2">
      <c r="M106"/>
    </row>
    <row r="107" spans="2:13" s="10" customFormat="1" x14ac:dyDescent="0.2">
      <c r="M107"/>
    </row>
    <row r="108" spans="2:13" s="10" customFormat="1" x14ac:dyDescent="0.2">
      <c r="M108"/>
    </row>
    <row r="109" spans="2:13" s="10" customFormat="1" x14ac:dyDescent="0.2">
      <c r="M109"/>
    </row>
    <row r="110" spans="2:13" s="10" customFormat="1" x14ac:dyDescent="0.2">
      <c r="M110"/>
    </row>
    <row r="111" spans="2:13" s="10" customFormat="1" x14ac:dyDescent="0.2">
      <c r="M111"/>
    </row>
    <row r="112" spans="2:13" s="10" customFormat="1" x14ac:dyDescent="0.2">
      <c r="M112"/>
    </row>
    <row r="113" spans="13:13" s="10" customFormat="1" x14ac:dyDescent="0.2">
      <c r="M113"/>
    </row>
    <row r="114" spans="13:13" s="10" customFormat="1" x14ac:dyDescent="0.2">
      <c r="M114"/>
    </row>
    <row r="115" spans="13:13" s="10" customFormat="1" x14ac:dyDescent="0.2">
      <c r="M115"/>
    </row>
    <row r="116" spans="13:13" s="10" customFormat="1" x14ac:dyDescent="0.2">
      <c r="M116"/>
    </row>
    <row r="117" spans="13:13" s="10" customFormat="1" x14ac:dyDescent="0.2">
      <c r="M117"/>
    </row>
    <row r="118" spans="13:13" s="10" customFormat="1" x14ac:dyDescent="0.2">
      <c r="M118"/>
    </row>
    <row r="119" spans="13:13" s="10" customFormat="1" x14ac:dyDescent="0.2">
      <c r="M119"/>
    </row>
    <row r="120" spans="13:13" s="10" customFormat="1" x14ac:dyDescent="0.2">
      <c r="M120"/>
    </row>
    <row r="121" spans="13:13" s="10" customFormat="1" x14ac:dyDescent="0.2">
      <c r="M121"/>
    </row>
    <row r="122" spans="13:13" s="10" customFormat="1" x14ac:dyDescent="0.2">
      <c r="M122"/>
    </row>
    <row r="123" spans="13:13" s="10" customFormat="1" x14ac:dyDescent="0.2">
      <c r="M123"/>
    </row>
    <row r="124" spans="13:13" s="10" customFormat="1" x14ac:dyDescent="0.2">
      <c r="M124"/>
    </row>
    <row r="125" spans="13:13" s="10" customFormat="1" x14ac:dyDescent="0.2">
      <c r="M125"/>
    </row>
    <row r="126" spans="13:13" s="10" customFormat="1" x14ac:dyDescent="0.2">
      <c r="M126"/>
    </row>
    <row r="127" spans="13:13" s="10" customFormat="1" x14ac:dyDescent="0.2">
      <c r="M127"/>
    </row>
    <row r="129" spans="1:11" ht="6" customHeight="1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</row>
    <row r="130" spans="1:11" x14ac:dyDescent="0.2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</row>
    <row r="134" spans="1:11" s="47" customFormat="1" x14ac:dyDescent="0.2">
      <c r="A134" s="45"/>
      <c r="B134" s="45"/>
      <c r="C134" s="46"/>
      <c r="D134" s="45"/>
      <c r="E134" s="45"/>
      <c r="F134" s="45"/>
      <c r="G134" s="45"/>
      <c r="H134" s="45"/>
      <c r="I134" s="45"/>
      <c r="J134" s="45"/>
      <c r="K134" s="45"/>
    </row>
    <row r="135" spans="1:11" s="47" customFormat="1" x14ac:dyDescent="0.2">
      <c r="A135" s="45"/>
      <c r="B135" s="45"/>
      <c r="C135" s="46"/>
      <c r="D135" s="45"/>
      <c r="E135" s="45"/>
      <c r="F135" s="45"/>
      <c r="G135" s="45"/>
      <c r="H135" s="45"/>
      <c r="I135" s="45"/>
      <c r="J135" s="45"/>
      <c r="K135" s="45"/>
    </row>
    <row r="136" spans="1:11" s="47" customFormat="1" x14ac:dyDescent="0.2">
      <c r="A136" s="45"/>
      <c r="B136" s="45"/>
      <c r="C136" s="46"/>
      <c r="D136" s="45"/>
      <c r="E136" s="45"/>
      <c r="F136" s="45"/>
      <c r="G136" s="45"/>
      <c r="H136" s="45"/>
      <c r="I136" s="45"/>
      <c r="J136" s="45"/>
      <c r="K136" s="45"/>
    </row>
    <row r="137" spans="1:11" s="47" customFormat="1" x14ac:dyDescent="0.2">
      <c r="A137" s="45"/>
      <c r="B137" s="45"/>
      <c r="C137" s="46"/>
      <c r="D137" s="45"/>
      <c r="E137" s="45"/>
      <c r="F137" s="45"/>
      <c r="G137" s="45"/>
      <c r="H137" s="45"/>
      <c r="I137" s="45"/>
      <c r="J137" s="45"/>
      <c r="K137" s="45"/>
    </row>
    <row r="138" spans="1:11" s="47" customFormat="1" x14ac:dyDescent="0.2">
      <c r="A138" s="45"/>
      <c r="B138" s="45"/>
      <c r="C138" s="46"/>
      <c r="D138" s="45"/>
      <c r="E138" s="45"/>
      <c r="F138" s="45"/>
      <c r="G138" s="45"/>
      <c r="H138" s="45"/>
      <c r="I138" s="45"/>
      <c r="J138" s="45"/>
      <c r="K138" s="45"/>
    </row>
    <row r="139" spans="1:11" s="47" customFormat="1" x14ac:dyDescent="0.2">
      <c r="A139" s="45"/>
      <c r="B139" s="45"/>
      <c r="C139" s="46"/>
      <c r="D139" s="45"/>
      <c r="E139" s="45"/>
      <c r="F139" s="45"/>
      <c r="G139" s="45"/>
      <c r="H139" s="45"/>
      <c r="I139" s="45"/>
      <c r="J139" s="45"/>
      <c r="K139" s="45"/>
    </row>
    <row r="140" spans="1:11" s="47" customFormat="1" x14ac:dyDescent="0.2">
      <c r="A140" s="45"/>
      <c r="B140" s="45"/>
      <c r="C140" s="46"/>
      <c r="D140" s="45"/>
      <c r="E140" s="45"/>
      <c r="F140" s="45"/>
      <c r="G140" s="45"/>
      <c r="H140" s="45"/>
      <c r="I140" s="45"/>
      <c r="J140" s="45"/>
      <c r="K140" s="45"/>
    </row>
    <row r="141" spans="1:11" x14ac:dyDescent="0.2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</row>
    <row r="142" spans="1:11" x14ac:dyDescent="0.2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</row>
    <row r="143" spans="1:11" x14ac:dyDescent="0.2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</row>
    <row r="144" spans="1:11" x14ac:dyDescent="0.2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</row>
    <row r="145" spans="1:11" x14ac:dyDescent="0.2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</row>
    <row r="146" spans="1:11" x14ac:dyDescent="0.2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</row>
    <row r="147" spans="1:11" x14ac:dyDescent="0.2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</row>
    <row r="148" spans="1:11" x14ac:dyDescent="0.2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</row>
    <row r="149" spans="1:11" x14ac:dyDescent="0.2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</row>
    <row r="150" spans="1:11" x14ac:dyDescent="0.2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</row>
    <row r="151" spans="1:11" x14ac:dyDescent="0.2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</row>
    <row r="152" spans="1:11" x14ac:dyDescent="0.2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</row>
    <row r="153" spans="1:11" x14ac:dyDescent="0.2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</row>
    <row r="154" spans="1:11" ht="6" customHeight="1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</row>
    <row r="155" spans="1:11" ht="11.45" customHeight="1" x14ac:dyDescent="0.2">
      <c r="A155" s="153" t="s">
        <v>19</v>
      </c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</row>
  </sheetData>
  <sortState ref="A65:I77">
    <sortCondition ref="A65"/>
  </sortState>
  <mergeCells count="7">
    <mergeCell ref="A155:K155"/>
    <mergeCell ref="E3:G3"/>
    <mergeCell ref="A1:K1"/>
    <mergeCell ref="A2:K2"/>
    <mergeCell ref="A5:K5"/>
    <mergeCell ref="A10:K10"/>
    <mergeCell ref="F11:K11"/>
  </mergeCells>
  <pageMargins left="0.38" right="0.31" top="0.31496062992125984" bottom="0.51181102362204722" header="0.23622047244094491" footer="0.19685039370078741"/>
  <pageSetup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90" zoomScaleNormal="90" workbookViewId="0">
      <selection activeCell="A2" sqref="A2:J2"/>
    </sheetView>
  </sheetViews>
  <sheetFormatPr defaultRowHeight="12.75" x14ac:dyDescent="0.2"/>
  <cols>
    <col min="1" max="1" width="4.85546875" style="88" customWidth="1"/>
    <col min="2" max="2" width="5.7109375" style="88" customWidth="1"/>
    <col min="3" max="3" width="15.5703125" style="1" customWidth="1"/>
    <col min="4" max="4" width="24.42578125" style="88" bestFit="1" customWidth="1"/>
    <col min="5" max="5" width="33.140625" style="88" customWidth="1"/>
    <col min="6" max="6" width="15.140625" style="88" customWidth="1"/>
    <col min="7" max="7" width="8.7109375" style="88" bestFit="1" customWidth="1"/>
    <col min="8" max="8" width="8" style="88" bestFit="1" customWidth="1"/>
    <col min="9" max="9" width="11.85546875" style="88" customWidth="1"/>
    <col min="10" max="10" width="13" style="88" customWidth="1"/>
    <col min="11" max="11" width="14.5703125" customWidth="1"/>
    <col min="12" max="12" width="9.140625" customWidth="1"/>
    <col min="13" max="13" width="11.42578125" customWidth="1"/>
    <col min="14" max="14" width="9.140625" customWidth="1"/>
  </cols>
  <sheetData>
    <row r="1" spans="1:14" ht="26.25" x14ac:dyDescent="0.2">
      <c r="A1" s="154" t="str">
        <f>CTRL!B7</f>
        <v>R E G I O N E M   O R L I C K A   L A N Š K R O U N   2 0 1 2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4" ht="21" x14ac:dyDescent="0.35">
      <c r="A2" s="156" t="str">
        <f>CTRL!B8</f>
        <v>26. ročník mezinárodního cyklistického závodu juniorů / 26th annual of international cycling race of juniors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4" ht="15.75" customHeight="1" x14ac:dyDescent="0.25">
      <c r="D3" s="162" t="s">
        <v>224</v>
      </c>
      <c r="E3" s="162"/>
      <c r="F3" s="162"/>
      <c r="G3" s="162"/>
      <c r="H3" s="162"/>
      <c r="J3" s="2" t="s">
        <v>230</v>
      </c>
    </row>
    <row r="4" spans="1:14" x14ac:dyDescent="0.2">
      <c r="A4" s="44" t="s">
        <v>416</v>
      </c>
      <c r="J4" s="65" t="s">
        <v>193</v>
      </c>
    </row>
    <row r="5" spans="1:14" ht="21" x14ac:dyDescent="0.2">
      <c r="A5" s="158" t="s">
        <v>108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4" ht="9" customHeight="1" x14ac:dyDescent="0.2"/>
    <row r="7" spans="1:14" x14ac:dyDescent="0.2">
      <c r="A7" s="66" t="s">
        <v>0</v>
      </c>
      <c r="B7" s="66" t="s">
        <v>1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25</v>
      </c>
      <c r="H7" s="66" t="s">
        <v>16</v>
      </c>
      <c r="I7" s="66" t="s">
        <v>6</v>
      </c>
      <c r="J7" s="66" t="s">
        <v>7</v>
      </c>
      <c r="K7" s="66" t="s">
        <v>212</v>
      </c>
    </row>
    <row r="8" spans="1:14" x14ac:dyDescent="0.2">
      <c r="A8" s="67" t="s">
        <v>8</v>
      </c>
      <c r="B8" s="67" t="s">
        <v>9</v>
      </c>
      <c r="C8" s="67" t="s">
        <v>10</v>
      </c>
      <c r="D8" s="67" t="s">
        <v>11</v>
      </c>
      <c r="E8" s="67" t="s">
        <v>23</v>
      </c>
      <c r="F8" s="67" t="s">
        <v>12</v>
      </c>
      <c r="G8" s="67" t="s">
        <v>26</v>
      </c>
      <c r="H8" s="67" t="s">
        <v>15</v>
      </c>
      <c r="I8" s="67" t="s">
        <v>13</v>
      </c>
      <c r="J8" s="67" t="s">
        <v>14</v>
      </c>
      <c r="K8" s="67" t="s">
        <v>213</v>
      </c>
    </row>
    <row r="9" spans="1:14" ht="13.5" thickBot="1" x14ac:dyDescent="0.25"/>
    <row r="10" spans="1:14" ht="15" x14ac:dyDescent="0.2">
      <c r="A10" s="159" t="s">
        <v>107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89"/>
    </row>
    <row r="11" spans="1:14" ht="15" x14ac:dyDescent="0.2">
      <c r="A11" s="114" t="s">
        <v>234</v>
      </c>
      <c r="B11" s="74"/>
      <c r="C11" s="74"/>
      <c r="D11" s="74"/>
      <c r="E11" s="74"/>
      <c r="F11" s="74"/>
      <c r="G11" s="74"/>
      <c r="H11" s="74"/>
      <c r="I11" s="74"/>
      <c r="J11" s="101" t="s">
        <v>20</v>
      </c>
      <c r="K11" s="101"/>
      <c r="M11" t="s">
        <v>225</v>
      </c>
      <c r="N11" t="s">
        <v>226</v>
      </c>
    </row>
    <row r="12" spans="1:14" ht="15" x14ac:dyDescent="0.2">
      <c r="A12" s="75" t="s">
        <v>101</v>
      </c>
      <c r="B12" s="93"/>
      <c r="C12" s="93"/>
      <c r="D12" s="94"/>
      <c r="E12" s="95"/>
      <c r="F12" s="96"/>
      <c r="G12" s="97"/>
      <c r="H12" s="97"/>
      <c r="I12" s="116">
        <f t="shared" ref="I12:I43" si="0">M12-N12</f>
        <v>0</v>
      </c>
      <c r="J12" s="108">
        <f t="shared" ref="J12:J43" si="1">I12-$I$12</f>
        <v>0</v>
      </c>
      <c r="K12" s="100"/>
      <c r="M12" s="110"/>
      <c r="N12" s="106"/>
    </row>
    <row r="13" spans="1:14" ht="15" x14ac:dyDescent="0.2">
      <c r="A13" s="75" t="s">
        <v>78</v>
      </c>
      <c r="B13" s="93"/>
      <c r="C13" s="93"/>
      <c r="D13" s="94"/>
      <c r="E13" s="95"/>
      <c r="F13" s="96"/>
      <c r="G13" s="97"/>
      <c r="H13" s="97"/>
      <c r="I13" s="116">
        <f t="shared" si="0"/>
        <v>0</v>
      </c>
      <c r="J13" s="108">
        <f t="shared" si="1"/>
        <v>0</v>
      </c>
      <c r="K13" s="99"/>
      <c r="M13" s="110"/>
      <c r="N13" s="106"/>
    </row>
    <row r="14" spans="1:14" ht="15" x14ac:dyDescent="0.2">
      <c r="A14" s="75" t="s">
        <v>96</v>
      </c>
      <c r="B14" s="93"/>
      <c r="C14" s="93"/>
      <c r="D14" s="94"/>
      <c r="E14" s="95"/>
      <c r="F14" s="96"/>
      <c r="G14" s="97"/>
      <c r="H14" s="97"/>
      <c r="I14" s="116">
        <f t="shared" si="0"/>
        <v>0</v>
      </c>
      <c r="J14" s="108">
        <f t="shared" si="1"/>
        <v>0</v>
      </c>
      <c r="K14" s="99"/>
      <c r="M14" s="110"/>
      <c r="N14" s="106"/>
    </row>
    <row r="15" spans="1:14" ht="15" x14ac:dyDescent="0.2">
      <c r="A15" s="75" t="s">
        <v>100</v>
      </c>
      <c r="B15" s="93"/>
      <c r="C15" s="93"/>
      <c r="D15" s="94"/>
      <c r="E15" s="95"/>
      <c r="F15" s="96"/>
      <c r="G15" s="97"/>
      <c r="H15" s="97"/>
      <c r="I15" s="116">
        <f t="shared" si="0"/>
        <v>0</v>
      </c>
      <c r="J15" s="108">
        <f t="shared" si="1"/>
        <v>0</v>
      </c>
      <c r="K15" s="99"/>
      <c r="M15" s="110"/>
      <c r="N15" s="106"/>
    </row>
    <row r="16" spans="1:14" ht="15" x14ac:dyDescent="0.2">
      <c r="A16" s="75" t="s">
        <v>76</v>
      </c>
      <c r="B16" s="93"/>
      <c r="C16" s="93"/>
      <c r="D16" s="94"/>
      <c r="E16" s="95"/>
      <c r="F16" s="96"/>
      <c r="G16" s="97"/>
      <c r="H16" s="97"/>
      <c r="I16" s="116">
        <f t="shared" si="0"/>
        <v>0</v>
      </c>
      <c r="J16" s="108">
        <f t="shared" si="1"/>
        <v>0</v>
      </c>
      <c r="K16" s="99"/>
      <c r="M16" s="110"/>
      <c r="N16" s="106"/>
    </row>
    <row r="17" spans="1:14" ht="15" x14ac:dyDescent="0.2">
      <c r="A17" s="75" t="s">
        <v>99</v>
      </c>
      <c r="B17" s="93"/>
      <c r="C17" s="93"/>
      <c r="D17" s="94"/>
      <c r="E17" s="95"/>
      <c r="F17" s="96"/>
      <c r="G17" s="97"/>
      <c r="H17" s="97"/>
      <c r="I17" s="116">
        <f t="shared" si="0"/>
        <v>0</v>
      </c>
      <c r="J17" s="108">
        <f t="shared" si="1"/>
        <v>0</v>
      </c>
      <c r="K17" s="99"/>
      <c r="M17" s="110"/>
      <c r="N17" s="106"/>
    </row>
    <row r="18" spans="1:14" ht="15" x14ac:dyDescent="0.2">
      <c r="A18" s="75" t="s">
        <v>93</v>
      </c>
      <c r="B18" s="93"/>
      <c r="C18" s="93"/>
      <c r="D18" s="94"/>
      <c r="E18" s="95"/>
      <c r="F18" s="96"/>
      <c r="G18" s="97"/>
      <c r="H18" s="97"/>
      <c r="I18" s="116">
        <f t="shared" si="0"/>
        <v>0</v>
      </c>
      <c r="J18" s="108">
        <f t="shared" si="1"/>
        <v>0</v>
      </c>
      <c r="K18" s="99"/>
      <c r="M18" s="110"/>
      <c r="N18" s="106"/>
    </row>
    <row r="19" spans="1:14" ht="15" x14ac:dyDescent="0.2">
      <c r="A19" s="75" t="s">
        <v>98</v>
      </c>
      <c r="B19" s="93"/>
      <c r="C19" s="93"/>
      <c r="D19" s="94"/>
      <c r="E19" s="95"/>
      <c r="F19" s="96"/>
      <c r="G19" s="97"/>
      <c r="H19" s="97"/>
      <c r="I19" s="116">
        <f t="shared" si="0"/>
        <v>0</v>
      </c>
      <c r="J19" s="108">
        <f t="shared" si="1"/>
        <v>0</v>
      </c>
      <c r="K19" s="99"/>
      <c r="M19" s="110"/>
      <c r="N19" s="106"/>
    </row>
    <row r="20" spans="1:14" ht="15" x14ac:dyDescent="0.2">
      <c r="A20" s="75" t="s">
        <v>68</v>
      </c>
      <c r="B20" s="93"/>
      <c r="C20" s="93"/>
      <c r="D20" s="94"/>
      <c r="E20" s="95"/>
      <c r="F20" s="96"/>
      <c r="G20" s="97"/>
      <c r="H20" s="97"/>
      <c r="I20" s="116">
        <f t="shared" si="0"/>
        <v>0</v>
      </c>
      <c r="J20" s="108">
        <f t="shared" si="1"/>
        <v>0</v>
      </c>
      <c r="K20" s="99"/>
      <c r="M20" s="110"/>
      <c r="N20" s="106"/>
    </row>
    <row r="21" spans="1:14" ht="15" x14ac:dyDescent="0.2">
      <c r="A21" s="75" t="s">
        <v>97</v>
      </c>
      <c r="B21" s="93"/>
      <c r="C21" s="93"/>
      <c r="D21" s="94"/>
      <c r="E21" s="95"/>
      <c r="F21" s="96"/>
      <c r="G21" s="97"/>
      <c r="H21" s="97"/>
      <c r="I21" s="116">
        <f t="shared" si="0"/>
        <v>0</v>
      </c>
      <c r="J21" s="108">
        <f t="shared" si="1"/>
        <v>0</v>
      </c>
      <c r="K21" s="99"/>
      <c r="M21" s="110"/>
      <c r="N21" s="106"/>
    </row>
    <row r="22" spans="1:14" ht="15" x14ac:dyDescent="0.2">
      <c r="A22" s="75" t="s">
        <v>95</v>
      </c>
      <c r="B22" s="93"/>
      <c r="C22" s="93"/>
      <c r="D22" s="94"/>
      <c r="E22" s="95"/>
      <c r="F22" s="96"/>
      <c r="G22" s="97"/>
      <c r="H22" s="97"/>
      <c r="I22" s="116">
        <f t="shared" si="0"/>
        <v>0</v>
      </c>
      <c r="J22" s="108">
        <f t="shared" si="1"/>
        <v>0</v>
      </c>
      <c r="K22" s="99"/>
      <c r="M22" s="110"/>
      <c r="N22" s="106"/>
    </row>
    <row r="23" spans="1:14" ht="15" x14ac:dyDescent="0.2">
      <c r="A23" s="75" t="s">
        <v>61</v>
      </c>
      <c r="B23" s="93"/>
      <c r="C23" s="93"/>
      <c r="D23" s="94"/>
      <c r="E23" s="95"/>
      <c r="F23" s="96"/>
      <c r="G23" s="97"/>
      <c r="H23" s="97"/>
      <c r="I23" s="116">
        <f t="shared" si="0"/>
        <v>0</v>
      </c>
      <c r="J23" s="108">
        <f t="shared" si="1"/>
        <v>0</v>
      </c>
      <c r="K23" s="99"/>
      <c r="M23" s="110"/>
      <c r="N23" s="106"/>
    </row>
    <row r="24" spans="1:14" ht="15" x14ac:dyDescent="0.2">
      <c r="A24" s="75" t="s">
        <v>85</v>
      </c>
      <c r="B24" s="93"/>
      <c r="C24" s="93"/>
      <c r="D24" s="94"/>
      <c r="E24" s="95"/>
      <c r="F24" s="96"/>
      <c r="G24" s="97"/>
      <c r="H24" s="97"/>
      <c r="I24" s="116">
        <f t="shared" si="0"/>
        <v>0</v>
      </c>
      <c r="J24" s="108">
        <f t="shared" si="1"/>
        <v>0</v>
      </c>
      <c r="K24" s="99"/>
      <c r="M24" s="111"/>
      <c r="N24" s="106"/>
    </row>
    <row r="25" spans="1:14" ht="15" x14ac:dyDescent="0.2">
      <c r="A25" s="75" t="s">
        <v>94</v>
      </c>
      <c r="B25" s="93"/>
      <c r="C25" s="93"/>
      <c r="D25" s="94"/>
      <c r="E25" s="95"/>
      <c r="F25" s="96"/>
      <c r="G25" s="97"/>
      <c r="H25" s="97"/>
      <c r="I25" s="116">
        <f t="shared" si="0"/>
        <v>0</v>
      </c>
      <c r="J25" s="108">
        <f t="shared" si="1"/>
        <v>0</v>
      </c>
      <c r="K25" s="99"/>
      <c r="M25" s="110"/>
      <c r="N25" s="106"/>
    </row>
    <row r="26" spans="1:14" ht="15" x14ac:dyDescent="0.2">
      <c r="A26" s="75" t="s">
        <v>89</v>
      </c>
      <c r="B26" s="93"/>
      <c r="C26" s="93"/>
      <c r="D26" s="94"/>
      <c r="E26" s="95"/>
      <c r="F26" s="96"/>
      <c r="G26" s="97"/>
      <c r="H26" s="97"/>
      <c r="I26" s="116">
        <f t="shared" si="0"/>
        <v>0</v>
      </c>
      <c r="J26" s="108">
        <f t="shared" si="1"/>
        <v>0</v>
      </c>
      <c r="K26" s="99"/>
      <c r="M26" s="110"/>
      <c r="N26" s="106"/>
    </row>
    <row r="27" spans="1:14" ht="15" x14ac:dyDescent="0.2">
      <c r="A27" s="75" t="s">
        <v>92</v>
      </c>
      <c r="B27" s="93"/>
      <c r="C27" s="93"/>
      <c r="D27" s="94"/>
      <c r="E27" s="95"/>
      <c r="F27" s="96"/>
      <c r="G27" s="97"/>
      <c r="H27" s="97"/>
      <c r="I27" s="116">
        <f t="shared" si="0"/>
        <v>0</v>
      </c>
      <c r="J27" s="108">
        <f t="shared" si="1"/>
        <v>0</v>
      </c>
      <c r="K27" s="99"/>
      <c r="M27" s="110"/>
      <c r="N27" s="106"/>
    </row>
    <row r="28" spans="1:14" ht="15" x14ac:dyDescent="0.2">
      <c r="A28" s="75" t="s">
        <v>91</v>
      </c>
      <c r="B28" s="93"/>
      <c r="C28" s="93"/>
      <c r="D28" s="94"/>
      <c r="E28" s="95"/>
      <c r="F28" s="96"/>
      <c r="G28" s="97"/>
      <c r="H28" s="97"/>
      <c r="I28" s="116">
        <f t="shared" si="0"/>
        <v>0</v>
      </c>
      <c r="J28" s="108">
        <f t="shared" si="1"/>
        <v>0</v>
      </c>
      <c r="K28" s="99"/>
      <c r="M28" s="110"/>
      <c r="N28" s="106"/>
    </row>
    <row r="29" spans="1:14" ht="15" x14ac:dyDescent="0.2">
      <c r="A29" s="75" t="s">
        <v>83</v>
      </c>
      <c r="B29" s="93"/>
      <c r="C29" s="93"/>
      <c r="D29" s="94"/>
      <c r="E29" s="95"/>
      <c r="F29" s="96"/>
      <c r="G29" s="97"/>
      <c r="H29" s="97"/>
      <c r="I29" s="116">
        <f t="shared" si="0"/>
        <v>0</v>
      </c>
      <c r="J29" s="108">
        <f t="shared" si="1"/>
        <v>0</v>
      </c>
      <c r="K29" s="99"/>
      <c r="M29" s="110"/>
      <c r="N29" s="106"/>
    </row>
    <row r="30" spans="1:14" ht="15" x14ac:dyDescent="0.2">
      <c r="A30" s="75" t="s">
        <v>90</v>
      </c>
      <c r="B30" s="93"/>
      <c r="C30" s="93"/>
      <c r="D30" s="94"/>
      <c r="E30" s="95"/>
      <c r="F30" s="96"/>
      <c r="G30" s="97"/>
      <c r="H30" s="97"/>
      <c r="I30" s="116">
        <f t="shared" si="0"/>
        <v>0</v>
      </c>
      <c r="J30" s="108">
        <f t="shared" si="1"/>
        <v>0</v>
      </c>
      <c r="K30" s="99"/>
      <c r="M30" s="110"/>
      <c r="N30" s="106"/>
    </row>
    <row r="31" spans="1:14" ht="15" x14ac:dyDescent="0.2">
      <c r="A31" s="75" t="s">
        <v>74</v>
      </c>
      <c r="B31" s="93"/>
      <c r="C31" s="93"/>
      <c r="D31" s="94"/>
      <c r="E31" s="95"/>
      <c r="F31" s="96"/>
      <c r="G31" s="97"/>
      <c r="H31" s="97"/>
      <c r="I31" s="116">
        <f t="shared" si="0"/>
        <v>0</v>
      </c>
      <c r="J31" s="108">
        <f t="shared" si="1"/>
        <v>0</v>
      </c>
      <c r="K31" s="99"/>
      <c r="M31" s="110"/>
      <c r="N31" s="106"/>
    </row>
    <row r="32" spans="1:14" ht="15" x14ac:dyDescent="0.2">
      <c r="A32" s="75" t="s">
        <v>87</v>
      </c>
      <c r="B32" s="93"/>
      <c r="C32" s="93"/>
      <c r="D32" s="94"/>
      <c r="E32" s="95"/>
      <c r="F32" s="96"/>
      <c r="G32" s="97"/>
      <c r="H32" s="97"/>
      <c r="I32" s="116">
        <f t="shared" si="0"/>
        <v>0</v>
      </c>
      <c r="J32" s="108">
        <f t="shared" si="1"/>
        <v>0</v>
      </c>
      <c r="K32" s="99"/>
      <c r="M32" s="110"/>
      <c r="N32" s="106"/>
    </row>
    <row r="33" spans="1:14" ht="15" x14ac:dyDescent="0.2">
      <c r="A33" s="75" t="s">
        <v>51</v>
      </c>
      <c r="B33" s="93"/>
      <c r="C33" s="93"/>
      <c r="D33" s="94"/>
      <c r="E33" s="95"/>
      <c r="F33" s="96"/>
      <c r="G33" s="97"/>
      <c r="H33" s="97"/>
      <c r="I33" s="116">
        <f t="shared" si="0"/>
        <v>0</v>
      </c>
      <c r="J33" s="108">
        <f t="shared" si="1"/>
        <v>0</v>
      </c>
      <c r="K33" s="99"/>
      <c r="M33" s="110"/>
      <c r="N33" s="106"/>
    </row>
    <row r="34" spans="1:14" ht="15" x14ac:dyDescent="0.2">
      <c r="A34" s="75" t="s">
        <v>88</v>
      </c>
      <c r="B34" s="93"/>
      <c r="C34" s="93"/>
      <c r="D34" s="94"/>
      <c r="E34" s="95"/>
      <c r="F34" s="96"/>
      <c r="G34" s="97"/>
      <c r="H34" s="97"/>
      <c r="I34" s="116">
        <f t="shared" si="0"/>
        <v>0</v>
      </c>
      <c r="J34" s="108">
        <f t="shared" si="1"/>
        <v>0</v>
      </c>
      <c r="K34" s="99"/>
      <c r="M34" s="110"/>
      <c r="N34" s="106"/>
    </row>
    <row r="35" spans="1:14" ht="15" x14ac:dyDescent="0.2">
      <c r="A35" s="75" t="s">
        <v>86</v>
      </c>
      <c r="B35" s="93"/>
      <c r="C35" s="93"/>
      <c r="D35" s="94"/>
      <c r="E35" s="95"/>
      <c r="F35" s="96"/>
      <c r="G35" s="97"/>
      <c r="H35" s="97"/>
      <c r="I35" s="116">
        <f t="shared" si="0"/>
        <v>0</v>
      </c>
      <c r="J35" s="108">
        <f t="shared" si="1"/>
        <v>0</v>
      </c>
      <c r="K35" s="99"/>
      <c r="M35" s="110"/>
      <c r="N35" s="106"/>
    </row>
    <row r="36" spans="1:14" ht="15" x14ac:dyDescent="0.2">
      <c r="A36" s="75" t="s">
        <v>84</v>
      </c>
      <c r="B36" s="93"/>
      <c r="C36" s="93"/>
      <c r="D36" s="94"/>
      <c r="E36" s="95"/>
      <c r="F36" s="96"/>
      <c r="G36" s="97"/>
      <c r="H36" s="97"/>
      <c r="I36" s="116">
        <f t="shared" si="0"/>
        <v>0</v>
      </c>
      <c r="J36" s="108">
        <f t="shared" si="1"/>
        <v>0</v>
      </c>
      <c r="K36" s="99"/>
      <c r="M36" s="110"/>
      <c r="N36" s="106"/>
    </row>
    <row r="37" spans="1:14" ht="15" x14ac:dyDescent="0.2">
      <c r="A37" s="75" t="s">
        <v>80</v>
      </c>
      <c r="B37" s="93"/>
      <c r="C37" s="93"/>
      <c r="D37" s="94"/>
      <c r="E37" s="95"/>
      <c r="F37" s="96"/>
      <c r="G37" s="97"/>
      <c r="H37" s="97"/>
      <c r="I37" s="116">
        <f t="shared" si="0"/>
        <v>0</v>
      </c>
      <c r="J37" s="108">
        <f t="shared" si="1"/>
        <v>0</v>
      </c>
      <c r="K37" s="99"/>
      <c r="M37" s="110"/>
      <c r="N37" s="106"/>
    </row>
    <row r="38" spans="1:14" ht="15" x14ac:dyDescent="0.2">
      <c r="A38" s="75" t="s">
        <v>82</v>
      </c>
      <c r="B38" s="93"/>
      <c r="C38" s="93"/>
      <c r="D38" s="94"/>
      <c r="E38" s="95"/>
      <c r="F38" s="96"/>
      <c r="G38" s="97"/>
      <c r="H38" s="97"/>
      <c r="I38" s="116">
        <f t="shared" si="0"/>
        <v>0</v>
      </c>
      <c r="J38" s="108">
        <f t="shared" si="1"/>
        <v>0</v>
      </c>
      <c r="K38" s="99"/>
      <c r="M38" s="110"/>
      <c r="N38" s="106"/>
    </row>
    <row r="39" spans="1:14" ht="15" x14ac:dyDescent="0.2">
      <c r="A39" s="75" t="s">
        <v>81</v>
      </c>
      <c r="B39" s="93"/>
      <c r="C39" s="93"/>
      <c r="D39" s="94"/>
      <c r="E39" s="95"/>
      <c r="F39" s="96"/>
      <c r="G39" s="97"/>
      <c r="H39" s="97"/>
      <c r="I39" s="116">
        <f t="shared" si="0"/>
        <v>0</v>
      </c>
      <c r="J39" s="108">
        <f t="shared" si="1"/>
        <v>0</v>
      </c>
      <c r="K39" s="99"/>
      <c r="M39" s="110"/>
      <c r="N39" s="106"/>
    </row>
    <row r="40" spans="1:14" ht="15" x14ac:dyDescent="0.2">
      <c r="A40" s="75" t="s">
        <v>79</v>
      </c>
      <c r="B40" s="93"/>
      <c r="C40" s="93"/>
      <c r="D40" s="94"/>
      <c r="E40" s="95"/>
      <c r="F40" s="96"/>
      <c r="G40" s="97"/>
      <c r="H40" s="97"/>
      <c r="I40" s="116">
        <f t="shared" si="0"/>
        <v>0</v>
      </c>
      <c r="J40" s="108">
        <f t="shared" si="1"/>
        <v>0</v>
      </c>
      <c r="K40" s="99"/>
      <c r="M40" s="111"/>
      <c r="N40" s="106"/>
    </row>
    <row r="41" spans="1:14" ht="15" x14ac:dyDescent="0.2">
      <c r="A41" s="75" t="s">
        <v>64</v>
      </c>
      <c r="B41" s="93"/>
      <c r="C41" s="93"/>
      <c r="D41" s="94"/>
      <c r="E41" s="95"/>
      <c r="F41" s="96"/>
      <c r="G41" s="97"/>
      <c r="H41" s="97"/>
      <c r="I41" s="116">
        <f t="shared" si="0"/>
        <v>0</v>
      </c>
      <c r="J41" s="108">
        <f t="shared" si="1"/>
        <v>0</v>
      </c>
      <c r="K41" s="99"/>
      <c r="M41" s="110"/>
      <c r="N41" s="106"/>
    </row>
    <row r="42" spans="1:14" ht="15" x14ac:dyDescent="0.2">
      <c r="A42" s="75" t="s">
        <v>77</v>
      </c>
      <c r="B42" s="93"/>
      <c r="C42" s="93"/>
      <c r="D42" s="94"/>
      <c r="E42" s="95"/>
      <c r="F42" s="96"/>
      <c r="G42" s="97"/>
      <c r="H42" s="97"/>
      <c r="I42" s="116">
        <f t="shared" si="0"/>
        <v>0</v>
      </c>
      <c r="J42" s="108">
        <f t="shared" si="1"/>
        <v>0</v>
      </c>
      <c r="K42" s="99"/>
      <c r="M42" s="110"/>
      <c r="N42" s="106"/>
    </row>
    <row r="43" spans="1:14" ht="15" x14ac:dyDescent="0.2">
      <c r="A43" s="75" t="s">
        <v>71</v>
      </c>
      <c r="B43" s="93"/>
      <c r="C43" s="93"/>
      <c r="D43" s="94"/>
      <c r="E43" s="95"/>
      <c r="F43" s="96"/>
      <c r="G43" s="97"/>
      <c r="H43" s="97"/>
      <c r="I43" s="116">
        <f t="shared" si="0"/>
        <v>0</v>
      </c>
      <c r="J43" s="108">
        <f t="shared" si="1"/>
        <v>0</v>
      </c>
      <c r="K43" s="99"/>
      <c r="M43" s="110"/>
      <c r="N43" s="106"/>
    </row>
    <row r="44" spans="1:14" ht="15" x14ac:dyDescent="0.2">
      <c r="A44" s="75" t="s">
        <v>75</v>
      </c>
      <c r="B44" s="93"/>
      <c r="C44" s="93"/>
      <c r="D44" s="94"/>
      <c r="E44" s="95"/>
      <c r="F44" s="96"/>
      <c r="G44" s="97"/>
      <c r="H44" s="97"/>
      <c r="I44" s="116">
        <f t="shared" ref="I44:I75" si="2">M44-N44</f>
        <v>0</v>
      </c>
      <c r="J44" s="108">
        <f t="shared" ref="J44:J75" si="3">I44-$I$12</f>
        <v>0</v>
      </c>
      <c r="K44" s="99"/>
      <c r="M44" s="110"/>
      <c r="N44" s="106"/>
    </row>
    <row r="45" spans="1:14" ht="15" x14ac:dyDescent="0.2">
      <c r="A45" s="75" t="s">
        <v>63</v>
      </c>
      <c r="B45" s="93"/>
      <c r="C45" s="93"/>
      <c r="D45" s="94"/>
      <c r="E45" s="95"/>
      <c r="F45" s="96"/>
      <c r="G45" s="97"/>
      <c r="H45" s="97"/>
      <c r="I45" s="116">
        <f t="shared" si="2"/>
        <v>0</v>
      </c>
      <c r="J45" s="108">
        <f t="shared" si="3"/>
        <v>0</v>
      </c>
      <c r="K45" s="99"/>
      <c r="M45" s="110"/>
      <c r="N45" s="106"/>
    </row>
    <row r="46" spans="1:14" ht="15" x14ac:dyDescent="0.2">
      <c r="A46" s="75" t="s">
        <v>73</v>
      </c>
      <c r="B46" s="93"/>
      <c r="C46" s="93"/>
      <c r="D46" s="94"/>
      <c r="E46" s="95"/>
      <c r="F46" s="96"/>
      <c r="G46" s="97"/>
      <c r="H46" s="97"/>
      <c r="I46" s="116">
        <f t="shared" si="2"/>
        <v>0</v>
      </c>
      <c r="J46" s="108">
        <f t="shared" si="3"/>
        <v>0</v>
      </c>
      <c r="K46" s="99"/>
      <c r="M46" s="110"/>
      <c r="N46" s="106"/>
    </row>
    <row r="47" spans="1:14" ht="15" x14ac:dyDescent="0.2">
      <c r="A47" s="75" t="s">
        <v>72</v>
      </c>
      <c r="B47" s="93"/>
      <c r="C47" s="93"/>
      <c r="D47" s="94"/>
      <c r="E47" s="95"/>
      <c r="F47" s="96"/>
      <c r="G47" s="97"/>
      <c r="H47" s="97"/>
      <c r="I47" s="116">
        <f t="shared" si="2"/>
        <v>0</v>
      </c>
      <c r="J47" s="108">
        <f t="shared" si="3"/>
        <v>0</v>
      </c>
      <c r="K47" s="99"/>
      <c r="M47" s="110"/>
      <c r="N47" s="106"/>
    </row>
    <row r="48" spans="1:14" ht="15" x14ac:dyDescent="0.2">
      <c r="A48" s="75" t="s">
        <v>70</v>
      </c>
      <c r="B48" s="93"/>
      <c r="C48" s="93"/>
      <c r="D48" s="94"/>
      <c r="E48" s="95"/>
      <c r="F48" s="96"/>
      <c r="G48" s="97"/>
      <c r="H48" s="97"/>
      <c r="I48" s="116">
        <f t="shared" si="2"/>
        <v>0</v>
      </c>
      <c r="J48" s="108">
        <f t="shared" si="3"/>
        <v>0</v>
      </c>
      <c r="K48" s="99"/>
      <c r="M48" s="110"/>
      <c r="N48" s="106"/>
    </row>
    <row r="49" spans="1:14" ht="15" x14ac:dyDescent="0.2">
      <c r="A49" s="75" t="s">
        <v>69</v>
      </c>
      <c r="B49" s="93"/>
      <c r="C49" s="93"/>
      <c r="D49" s="94"/>
      <c r="E49" s="95"/>
      <c r="F49" s="96"/>
      <c r="G49" s="97"/>
      <c r="H49" s="97"/>
      <c r="I49" s="116">
        <f t="shared" si="2"/>
        <v>0</v>
      </c>
      <c r="J49" s="108">
        <f t="shared" si="3"/>
        <v>0</v>
      </c>
      <c r="K49" s="99"/>
      <c r="M49" s="110"/>
      <c r="N49" s="106"/>
    </row>
    <row r="50" spans="1:14" ht="15" x14ac:dyDescent="0.2">
      <c r="A50" s="75" t="s">
        <v>67</v>
      </c>
      <c r="B50" s="93"/>
      <c r="C50" s="93"/>
      <c r="D50" s="94"/>
      <c r="E50" s="95"/>
      <c r="F50" s="96"/>
      <c r="G50" s="97"/>
      <c r="H50" s="97"/>
      <c r="I50" s="116">
        <f t="shared" si="2"/>
        <v>0</v>
      </c>
      <c r="J50" s="108">
        <f t="shared" si="3"/>
        <v>0</v>
      </c>
      <c r="K50" s="99"/>
      <c r="M50" s="110"/>
      <c r="N50" s="106"/>
    </row>
    <row r="51" spans="1:14" ht="15" x14ac:dyDescent="0.2">
      <c r="A51" s="75" t="s">
        <v>66</v>
      </c>
      <c r="B51" s="93"/>
      <c r="C51" s="93"/>
      <c r="D51" s="94"/>
      <c r="E51" s="95"/>
      <c r="F51" s="96"/>
      <c r="G51" s="97"/>
      <c r="H51" s="97"/>
      <c r="I51" s="116">
        <f t="shared" si="2"/>
        <v>0</v>
      </c>
      <c r="J51" s="108">
        <f t="shared" si="3"/>
        <v>0</v>
      </c>
      <c r="K51" s="99"/>
      <c r="M51" s="110"/>
      <c r="N51" s="106"/>
    </row>
    <row r="52" spans="1:14" ht="15" x14ac:dyDescent="0.2">
      <c r="A52" s="75" t="s">
        <v>55</v>
      </c>
      <c r="B52" s="93"/>
      <c r="C52" s="93"/>
      <c r="D52" s="94"/>
      <c r="E52" s="95"/>
      <c r="F52" s="96"/>
      <c r="G52" s="97"/>
      <c r="H52" s="97"/>
      <c r="I52" s="116">
        <f t="shared" si="2"/>
        <v>0</v>
      </c>
      <c r="J52" s="108">
        <f t="shared" si="3"/>
        <v>0</v>
      </c>
      <c r="K52" s="99"/>
      <c r="M52" s="110"/>
      <c r="N52" s="106"/>
    </row>
    <row r="53" spans="1:14" ht="15" x14ac:dyDescent="0.2">
      <c r="A53" s="75" t="s">
        <v>65</v>
      </c>
      <c r="B53" s="93"/>
      <c r="C53" s="93"/>
      <c r="D53" s="94"/>
      <c r="E53" s="95"/>
      <c r="F53" s="96"/>
      <c r="G53" s="97"/>
      <c r="H53" s="97"/>
      <c r="I53" s="116">
        <f t="shared" si="2"/>
        <v>0</v>
      </c>
      <c r="J53" s="108">
        <f t="shared" si="3"/>
        <v>0</v>
      </c>
      <c r="K53" s="99"/>
      <c r="M53" s="110"/>
      <c r="N53" s="106"/>
    </row>
    <row r="54" spans="1:14" ht="15" x14ac:dyDescent="0.2">
      <c r="A54" s="75" t="s">
        <v>57</v>
      </c>
      <c r="B54" s="93"/>
      <c r="C54" s="93"/>
      <c r="D54" s="94"/>
      <c r="E54" s="95"/>
      <c r="F54" s="96"/>
      <c r="G54" s="97"/>
      <c r="H54" s="97"/>
      <c r="I54" s="116">
        <f t="shared" si="2"/>
        <v>0</v>
      </c>
      <c r="J54" s="108">
        <f t="shared" si="3"/>
        <v>0</v>
      </c>
      <c r="K54" s="99"/>
      <c r="M54" s="110"/>
      <c r="N54" s="106"/>
    </row>
    <row r="55" spans="1:14" ht="15" x14ac:dyDescent="0.2">
      <c r="A55" s="75" t="s">
        <v>62</v>
      </c>
      <c r="B55" s="93"/>
      <c r="C55" s="93"/>
      <c r="D55" s="94"/>
      <c r="E55" s="95"/>
      <c r="F55" s="96"/>
      <c r="G55" s="97"/>
      <c r="H55" s="97"/>
      <c r="I55" s="116">
        <f t="shared" si="2"/>
        <v>0</v>
      </c>
      <c r="J55" s="108">
        <f t="shared" si="3"/>
        <v>0</v>
      </c>
      <c r="K55" s="99"/>
      <c r="M55" s="110"/>
      <c r="N55" s="106"/>
    </row>
    <row r="56" spans="1:14" ht="15" x14ac:dyDescent="0.2">
      <c r="A56" s="75" t="s">
        <v>60</v>
      </c>
      <c r="B56" s="93"/>
      <c r="C56" s="93"/>
      <c r="D56" s="94"/>
      <c r="E56" s="95"/>
      <c r="F56" s="96"/>
      <c r="G56" s="97"/>
      <c r="H56" s="97"/>
      <c r="I56" s="116">
        <f t="shared" si="2"/>
        <v>0</v>
      </c>
      <c r="J56" s="108">
        <f t="shared" si="3"/>
        <v>0</v>
      </c>
      <c r="K56" s="99"/>
      <c r="M56" s="110"/>
      <c r="N56" s="106"/>
    </row>
    <row r="57" spans="1:14" ht="15" x14ac:dyDescent="0.2">
      <c r="A57" s="75" t="s">
        <v>59</v>
      </c>
      <c r="B57" s="93"/>
      <c r="C57" s="93"/>
      <c r="D57" s="94"/>
      <c r="E57" s="95"/>
      <c r="F57" s="96"/>
      <c r="G57" s="97"/>
      <c r="H57" s="97"/>
      <c r="I57" s="116">
        <f t="shared" si="2"/>
        <v>0</v>
      </c>
      <c r="J57" s="108">
        <f t="shared" si="3"/>
        <v>0</v>
      </c>
      <c r="K57" s="99"/>
      <c r="M57" s="110"/>
      <c r="N57" s="106"/>
    </row>
    <row r="58" spans="1:14" ht="15" x14ac:dyDescent="0.2">
      <c r="A58" s="75" t="s">
        <v>58</v>
      </c>
      <c r="B58" s="93"/>
      <c r="C58" s="93"/>
      <c r="D58" s="94"/>
      <c r="E58" s="95"/>
      <c r="F58" s="96"/>
      <c r="G58" s="97"/>
      <c r="H58" s="97"/>
      <c r="I58" s="116">
        <f t="shared" si="2"/>
        <v>0</v>
      </c>
      <c r="J58" s="108">
        <f t="shared" si="3"/>
        <v>0</v>
      </c>
      <c r="K58" s="99"/>
      <c r="M58" s="110"/>
      <c r="N58" s="106"/>
    </row>
    <row r="59" spans="1:14" ht="15" x14ac:dyDescent="0.2">
      <c r="A59" s="75" t="s">
        <v>56</v>
      </c>
      <c r="B59" s="93"/>
      <c r="C59" s="93"/>
      <c r="D59" s="94"/>
      <c r="E59" s="95"/>
      <c r="F59" s="96"/>
      <c r="G59" s="97"/>
      <c r="H59" s="97"/>
      <c r="I59" s="116">
        <f t="shared" si="2"/>
        <v>0</v>
      </c>
      <c r="J59" s="108">
        <f t="shared" si="3"/>
        <v>0</v>
      </c>
      <c r="K59" s="99"/>
      <c r="M59" s="110"/>
      <c r="N59" s="106"/>
    </row>
    <row r="60" spans="1:14" ht="15" x14ac:dyDescent="0.2">
      <c r="A60" s="75" t="s">
        <v>54</v>
      </c>
      <c r="B60" s="93"/>
      <c r="C60" s="93"/>
      <c r="D60" s="94"/>
      <c r="E60" s="95"/>
      <c r="F60" s="96"/>
      <c r="G60" s="97"/>
      <c r="H60" s="97"/>
      <c r="I60" s="116">
        <f t="shared" si="2"/>
        <v>0</v>
      </c>
      <c r="J60" s="108">
        <f t="shared" si="3"/>
        <v>0</v>
      </c>
      <c r="K60" s="99"/>
      <c r="M60" s="110"/>
      <c r="N60" s="106"/>
    </row>
    <row r="61" spans="1:14" ht="15" x14ac:dyDescent="0.2">
      <c r="A61" s="75" t="s">
        <v>53</v>
      </c>
      <c r="B61" s="93"/>
      <c r="C61" s="93"/>
      <c r="D61" s="94"/>
      <c r="E61" s="95"/>
      <c r="F61" s="96"/>
      <c r="G61" s="97"/>
      <c r="H61" s="97"/>
      <c r="I61" s="116">
        <f t="shared" si="2"/>
        <v>0</v>
      </c>
      <c r="J61" s="108">
        <f t="shared" si="3"/>
        <v>0</v>
      </c>
      <c r="K61" s="99"/>
      <c r="M61" s="110"/>
      <c r="N61" s="106"/>
    </row>
    <row r="62" spans="1:14" ht="15" x14ac:dyDescent="0.2">
      <c r="A62" s="75" t="s">
        <v>41</v>
      </c>
      <c r="B62" s="93"/>
      <c r="C62" s="93"/>
      <c r="D62" s="94"/>
      <c r="E62" s="95"/>
      <c r="F62" s="96"/>
      <c r="G62" s="97"/>
      <c r="H62" s="97"/>
      <c r="I62" s="116">
        <f t="shared" si="2"/>
        <v>0</v>
      </c>
      <c r="J62" s="108">
        <f t="shared" si="3"/>
        <v>0</v>
      </c>
      <c r="K62" s="99"/>
      <c r="M62" s="110"/>
      <c r="N62" s="106"/>
    </row>
    <row r="63" spans="1:14" ht="15" x14ac:dyDescent="0.2">
      <c r="A63" s="75" t="s">
        <v>45</v>
      </c>
      <c r="B63" s="93"/>
      <c r="C63" s="93"/>
      <c r="D63" s="94"/>
      <c r="E63" s="95"/>
      <c r="F63" s="96"/>
      <c r="G63" s="97"/>
      <c r="H63" s="97"/>
      <c r="I63" s="116">
        <f t="shared" si="2"/>
        <v>0</v>
      </c>
      <c r="J63" s="108">
        <f t="shared" si="3"/>
        <v>0</v>
      </c>
      <c r="K63" s="99"/>
      <c r="M63" s="110"/>
      <c r="N63" s="106"/>
    </row>
    <row r="64" spans="1:14" ht="15" x14ac:dyDescent="0.2">
      <c r="A64" s="75" t="s">
        <v>52</v>
      </c>
      <c r="B64" s="93"/>
      <c r="C64" s="93"/>
      <c r="D64" s="94"/>
      <c r="E64" s="95"/>
      <c r="F64" s="96"/>
      <c r="G64" s="97"/>
      <c r="H64" s="97"/>
      <c r="I64" s="116">
        <f t="shared" si="2"/>
        <v>0</v>
      </c>
      <c r="J64" s="108">
        <f t="shared" si="3"/>
        <v>0</v>
      </c>
      <c r="K64" s="99"/>
      <c r="M64" s="110"/>
      <c r="N64" s="106"/>
    </row>
    <row r="65" spans="1:14" ht="15" x14ac:dyDescent="0.2">
      <c r="A65" s="75" t="s">
        <v>50</v>
      </c>
      <c r="B65" s="93"/>
      <c r="C65" s="93"/>
      <c r="D65" s="94"/>
      <c r="E65" s="95"/>
      <c r="F65" s="96"/>
      <c r="G65" s="97"/>
      <c r="H65" s="97"/>
      <c r="I65" s="116">
        <f t="shared" si="2"/>
        <v>0</v>
      </c>
      <c r="J65" s="108">
        <f t="shared" si="3"/>
        <v>0</v>
      </c>
      <c r="K65" s="99"/>
      <c r="M65" s="110"/>
      <c r="N65" s="106"/>
    </row>
    <row r="66" spans="1:14" ht="15" x14ac:dyDescent="0.2">
      <c r="A66" s="75" t="s">
        <v>47</v>
      </c>
      <c r="B66" s="93"/>
      <c r="C66" s="93"/>
      <c r="D66" s="94"/>
      <c r="E66" s="95"/>
      <c r="F66" s="96"/>
      <c r="G66" s="97"/>
      <c r="H66" s="97"/>
      <c r="I66" s="116">
        <f t="shared" si="2"/>
        <v>0</v>
      </c>
      <c r="J66" s="108">
        <f t="shared" si="3"/>
        <v>0</v>
      </c>
      <c r="K66" s="99"/>
      <c r="M66" s="110"/>
      <c r="N66" s="106"/>
    </row>
    <row r="67" spans="1:14" ht="15" x14ac:dyDescent="0.2">
      <c r="A67" s="75" t="s">
        <v>49</v>
      </c>
      <c r="B67" s="93"/>
      <c r="C67" s="93"/>
      <c r="D67" s="94"/>
      <c r="E67" s="95"/>
      <c r="F67" s="96"/>
      <c r="G67" s="97"/>
      <c r="H67" s="97"/>
      <c r="I67" s="116">
        <f t="shared" si="2"/>
        <v>0</v>
      </c>
      <c r="J67" s="108">
        <f t="shared" si="3"/>
        <v>0</v>
      </c>
      <c r="K67" s="99"/>
      <c r="M67" s="110"/>
      <c r="N67" s="106"/>
    </row>
    <row r="68" spans="1:14" ht="15" x14ac:dyDescent="0.2">
      <c r="A68" s="75" t="s">
        <v>48</v>
      </c>
      <c r="B68" s="93"/>
      <c r="C68" s="93"/>
      <c r="D68" s="94"/>
      <c r="E68" s="95"/>
      <c r="F68" s="96"/>
      <c r="G68" s="97"/>
      <c r="H68" s="97"/>
      <c r="I68" s="116">
        <f t="shared" si="2"/>
        <v>0</v>
      </c>
      <c r="J68" s="108">
        <f t="shared" si="3"/>
        <v>0</v>
      </c>
      <c r="K68" s="99"/>
      <c r="M68" s="110"/>
      <c r="N68" s="106"/>
    </row>
    <row r="69" spans="1:14" ht="15" x14ac:dyDescent="0.2">
      <c r="A69" s="75" t="s">
        <v>46</v>
      </c>
      <c r="B69" s="93"/>
      <c r="C69" s="93"/>
      <c r="D69" s="94"/>
      <c r="E69" s="95"/>
      <c r="F69" s="96"/>
      <c r="G69" s="97"/>
      <c r="H69" s="97"/>
      <c r="I69" s="116">
        <f t="shared" si="2"/>
        <v>0</v>
      </c>
      <c r="J69" s="108">
        <f t="shared" si="3"/>
        <v>0</v>
      </c>
      <c r="K69" s="99"/>
      <c r="M69" s="110"/>
      <c r="N69" s="106"/>
    </row>
    <row r="70" spans="1:14" ht="15" x14ac:dyDescent="0.2">
      <c r="A70" s="75" t="s">
        <v>44</v>
      </c>
      <c r="B70" s="93"/>
      <c r="C70" s="93"/>
      <c r="D70" s="94"/>
      <c r="E70" s="95"/>
      <c r="F70" s="96"/>
      <c r="G70" s="97"/>
      <c r="H70" s="97"/>
      <c r="I70" s="116">
        <f t="shared" si="2"/>
        <v>0</v>
      </c>
      <c r="J70" s="108">
        <f t="shared" si="3"/>
        <v>0</v>
      </c>
      <c r="K70" s="99"/>
      <c r="M70" s="110"/>
      <c r="N70" s="106"/>
    </row>
    <row r="71" spans="1:14" ht="15" x14ac:dyDescent="0.2">
      <c r="A71" s="75" t="s">
        <v>43</v>
      </c>
      <c r="B71" s="93"/>
      <c r="C71" s="93"/>
      <c r="D71" s="94"/>
      <c r="E71" s="95"/>
      <c r="F71" s="96"/>
      <c r="G71" s="97"/>
      <c r="H71" s="97"/>
      <c r="I71" s="116">
        <f t="shared" si="2"/>
        <v>0</v>
      </c>
      <c r="J71" s="108">
        <f t="shared" si="3"/>
        <v>0</v>
      </c>
      <c r="K71" s="99"/>
      <c r="M71" s="110"/>
      <c r="N71" s="106"/>
    </row>
    <row r="72" spans="1:14" ht="15" x14ac:dyDescent="0.2">
      <c r="A72" s="75" t="s">
        <v>42</v>
      </c>
      <c r="B72" s="93"/>
      <c r="C72" s="93"/>
      <c r="D72" s="94"/>
      <c r="E72" s="95"/>
      <c r="F72" s="96"/>
      <c r="G72" s="97"/>
      <c r="H72" s="97"/>
      <c r="I72" s="116">
        <f t="shared" si="2"/>
        <v>0</v>
      </c>
      <c r="J72" s="108">
        <f t="shared" si="3"/>
        <v>0</v>
      </c>
      <c r="K72" s="99"/>
      <c r="M72" s="110"/>
      <c r="N72" s="106"/>
    </row>
    <row r="73" spans="1:14" ht="15" x14ac:dyDescent="0.2">
      <c r="A73" s="75" t="s">
        <v>135</v>
      </c>
      <c r="B73" s="93"/>
      <c r="C73" s="93"/>
      <c r="D73" s="94"/>
      <c r="E73" s="95"/>
      <c r="F73" s="96"/>
      <c r="G73" s="97"/>
      <c r="H73" s="97"/>
      <c r="I73" s="116">
        <f t="shared" si="2"/>
        <v>0</v>
      </c>
      <c r="J73" s="108">
        <f t="shared" si="3"/>
        <v>0</v>
      </c>
      <c r="K73" s="99"/>
      <c r="M73" s="110"/>
      <c r="N73" s="106"/>
    </row>
    <row r="74" spans="1:14" ht="15" x14ac:dyDescent="0.2">
      <c r="A74" s="75" t="s">
        <v>136</v>
      </c>
      <c r="B74" s="93"/>
      <c r="C74" s="93"/>
      <c r="D74" s="94"/>
      <c r="E74" s="95"/>
      <c r="F74" s="96"/>
      <c r="G74" s="97"/>
      <c r="H74" s="97"/>
      <c r="I74" s="116">
        <f t="shared" si="2"/>
        <v>0</v>
      </c>
      <c r="J74" s="108">
        <f t="shared" si="3"/>
        <v>0</v>
      </c>
      <c r="K74" s="99"/>
      <c r="M74" s="110"/>
      <c r="N74" s="106"/>
    </row>
    <row r="75" spans="1:14" ht="15" x14ac:dyDescent="0.2">
      <c r="A75" s="75" t="s">
        <v>137</v>
      </c>
      <c r="B75" s="93"/>
      <c r="C75" s="93"/>
      <c r="D75" s="94"/>
      <c r="E75" s="95"/>
      <c r="F75" s="96"/>
      <c r="G75" s="97"/>
      <c r="H75" s="97"/>
      <c r="I75" s="116">
        <f t="shared" si="2"/>
        <v>0</v>
      </c>
      <c r="J75" s="108">
        <f t="shared" si="3"/>
        <v>0</v>
      </c>
      <c r="K75" s="99"/>
      <c r="M75" s="110"/>
      <c r="N75" s="106"/>
    </row>
    <row r="76" spans="1:14" ht="15" x14ac:dyDescent="0.2">
      <c r="A76" s="75" t="s">
        <v>138</v>
      </c>
      <c r="B76" s="93"/>
      <c r="C76" s="93"/>
      <c r="D76" s="94"/>
      <c r="E76" s="95"/>
      <c r="F76" s="96"/>
      <c r="G76" s="97"/>
      <c r="H76" s="97"/>
      <c r="I76" s="116">
        <f t="shared" ref="I76:I99" si="4">M76-N76</f>
        <v>0</v>
      </c>
      <c r="J76" s="108">
        <f t="shared" ref="J76:J99" si="5">I76-$I$12</f>
        <v>0</v>
      </c>
      <c r="K76" s="99"/>
      <c r="M76" s="110"/>
      <c r="N76" s="106"/>
    </row>
    <row r="77" spans="1:14" ht="15" x14ac:dyDescent="0.2">
      <c r="A77" s="75" t="s">
        <v>139</v>
      </c>
      <c r="B77" s="93"/>
      <c r="C77" s="93"/>
      <c r="D77" s="94"/>
      <c r="E77" s="95"/>
      <c r="F77" s="96"/>
      <c r="G77" s="97"/>
      <c r="H77" s="97"/>
      <c r="I77" s="116">
        <f t="shared" si="4"/>
        <v>0</v>
      </c>
      <c r="J77" s="108">
        <f t="shared" si="5"/>
        <v>0</v>
      </c>
      <c r="K77" s="99"/>
      <c r="M77" s="110"/>
      <c r="N77" s="106"/>
    </row>
    <row r="78" spans="1:14" ht="15" x14ac:dyDescent="0.2">
      <c r="A78" s="75" t="s">
        <v>140</v>
      </c>
      <c r="B78" s="93"/>
      <c r="C78" s="93"/>
      <c r="D78" s="94"/>
      <c r="E78" s="95"/>
      <c r="F78" s="96"/>
      <c r="G78" s="97"/>
      <c r="H78" s="97"/>
      <c r="I78" s="116">
        <f t="shared" si="4"/>
        <v>0</v>
      </c>
      <c r="J78" s="108">
        <f t="shared" si="5"/>
        <v>0</v>
      </c>
      <c r="K78" s="99"/>
      <c r="M78" s="110"/>
      <c r="N78" s="106"/>
    </row>
    <row r="79" spans="1:14" ht="15" x14ac:dyDescent="0.2">
      <c r="A79" s="75" t="s">
        <v>141</v>
      </c>
      <c r="B79" s="93"/>
      <c r="C79" s="93"/>
      <c r="D79" s="94"/>
      <c r="E79" s="95"/>
      <c r="F79" s="96"/>
      <c r="G79" s="97"/>
      <c r="H79" s="97"/>
      <c r="I79" s="116">
        <f t="shared" si="4"/>
        <v>0</v>
      </c>
      <c r="J79" s="108">
        <f t="shared" si="5"/>
        <v>0</v>
      </c>
      <c r="K79" s="99"/>
      <c r="M79" s="110"/>
      <c r="N79" s="106"/>
    </row>
    <row r="80" spans="1:14" ht="15" x14ac:dyDescent="0.2">
      <c r="A80" s="75" t="s">
        <v>142</v>
      </c>
      <c r="B80" s="93"/>
      <c r="C80" s="93"/>
      <c r="D80" s="94"/>
      <c r="E80" s="95"/>
      <c r="F80" s="96"/>
      <c r="G80" s="97"/>
      <c r="H80" s="97"/>
      <c r="I80" s="116">
        <f t="shared" si="4"/>
        <v>0</v>
      </c>
      <c r="J80" s="108">
        <f t="shared" si="5"/>
        <v>0</v>
      </c>
      <c r="K80" s="99"/>
      <c r="M80" s="110"/>
      <c r="N80" s="106"/>
    </row>
    <row r="81" spans="1:14" ht="15" x14ac:dyDescent="0.2">
      <c r="A81" s="75" t="s">
        <v>143</v>
      </c>
      <c r="B81" s="93"/>
      <c r="C81" s="93"/>
      <c r="D81" s="94"/>
      <c r="E81" s="95"/>
      <c r="F81" s="96"/>
      <c r="G81" s="97"/>
      <c r="H81" s="97"/>
      <c r="I81" s="116">
        <f t="shared" si="4"/>
        <v>0</v>
      </c>
      <c r="J81" s="108">
        <f t="shared" si="5"/>
        <v>0</v>
      </c>
      <c r="K81" s="99"/>
      <c r="M81" s="110"/>
      <c r="N81" s="106"/>
    </row>
    <row r="82" spans="1:14" ht="15" x14ac:dyDescent="0.2">
      <c r="A82" s="75" t="s">
        <v>144</v>
      </c>
      <c r="B82" s="93"/>
      <c r="C82" s="93"/>
      <c r="D82" s="94"/>
      <c r="E82" s="95"/>
      <c r="F82" s="96"/>
      <c r="G82" s="97"/>
      <c r="H82" s="97"/>
      <c r="I82" s="116">
        <f t="shared" si="4"/>
        <v>0</v>
      </c>
      <c r="J82" s="108">
        <f t="shared" si="5"/>
        <v>0</v>
      </c>
      <c r="K82" s="99"/>
      <c r="M82" s="110"/>
      <c r="N82" s="106"/>
    </row>
    <row r="83" spans="1:14" ht="15" x14ac:dyDescent="0.2">
      <c r="A83" s="75" t="s">
        <v>148</v>
      </c>
      <c r="B83" s="93"/>
      <c r="C83" s="93"/>
      <c r="D83" s="94"/>
      <c r="E83" s="95"/>
      <c r="F83" s="96"/>
      <c r="G83" s="97"/>
      <c r="H83" s="97"/>
      <c r="I83" s="116">
        <f t="shared" si="4"/>
        <v>0</v>
      </c>
      <c r="J83" s="108">
        <f t="shared" si="5"/>
        <v>0</v>
      </c>
      <c r="K83" s="99"/>
      <c r="M83" s="110"/>
      <c r="N83" s="106"/>
    </row>
    <row r="84" spans="1:14" ht="15" x14ac:dyDescent="0.2">
      <c r="A84" s="75" t="s">
        <v>194</v>
      </c>
      <c r="B84" s="93"/>
      <c r="C84" s="93"/>
      <c r="D84" s="94"/>
      <c r="E84" s="95"/>
      <c r="F84" s="96"/>
      <c r="G84" s="97"/>
      <c r="H84" s="97"/>
      <c r="I84" s="116">
        <f t="shared" si="4"/>
        <v>0</v>
      </c>
      <c r="J84" s="108">
        <f t="shared" si="5"/>
        <v>0</v>
      </c>
      <c r="K84" s="99"/>
      <c r="M84" s="110"/>
      <c r="N84" s="106"/>
    </row>
    <row r="85" spans="1:14" ht="15" x14ac:dyDescent="0.2">
      <c r="A85" s="75" t="s">
        <v>195</v>
      </c>
      <c r="B85" s="93"/>
      <c r="C85" s="93"/>
      <c r="D85" s="94"/>
      <c r="E85" s="95"/>
      <c r="F85" s="96"/>
      <c r="G85" s="97"/>
      <c r="H85" s="97"/>
      <c r="I85" s="116">
        <f t="shared" si="4"/>
        <v>0</v>
      </c>
      <c r="J85" s="108">
        <f t="shared" si="5"/>
        <v>0</v>
      </c>
      <c r="K85" s="99"/>
      <c r="M85" s="110"/>
      <c r="N85" s="106"/>
    </row>
    <row r="86" spans="1:14" ht="15" x14ac:dyDescent="0.2">
      <c r="A86" s="75" t="s">
        <v>196</v>
      </c>
      <c r="B86" s="93"/>
      <c r="C86" s="93"/>
      <c r="D86" s="94"/>
      <c r="E86" s="95"/>
      <c r="F86" s="96"/>
      <c r="G86" s="97"/>
      <c r="H86" s="97"/>
      <c r="I86" s="116">
        <f t="shared" si="4"/>
        <v>0</v>
      </c>
      <c r="J86" s="108">
        <f t="shared" si="5"/>
        <v>0</v>
      </c>
      <c r="K86" s="99"/>
      <c r="M86" s="110"/>
      <c r="N86" s="106"/>
    </row>
    <row r="87" spans="1:14" ht="15" x14ac:dyDescent="0.2">
      <c r="A87" s="75" t="s">
        <v>197</v>
      </c>
      <c r="B87" s="93"/>
      <c r="C87" s="93"/>
      <c r="D87" s="94"/>
      <c r="E87" s="95"/>
      <c r="F87" s="96"/>
      <c r="G87" s="97"/>
      <c r="H87" s="97"/>
      <c r="I87" s="116">
        <f t="shared" si="4"/>
        <v>0</v>
      </c>
      <c r="J87" s="108">
        <f t="shared" si="5"/>
        <v>0</v>
      </c>
      <c r="K87" s="99"/>
      <c r="M87" s="110"/>
      <c r="N87" s="106"/>
    </row>
    <row r="88" spans="1:14" ht="15" x14ac:dyDescent="0.2">
      <c r="A88" s="75" t="s">
        <v>198</v>
      </c>
      <c r="B88" s="93"/>
      <c r="C88" s="93"/>
      <c r="D88" s="94"/>
      <c r="E88" s="95"/>
      <c r="F88" s="96"/>
      <c r="G88" s="97"/>
      <c r="H88" s="97"/>
      <c r="I88" s="116">
        <f t="shared" si="4"/>
        <v>0</v>
      </c>
      <c r="J88" s="108">
        <f t="shared" si="5"/>
        <v>0</v>
      </c>
      <c r="K88" s="99"/>
      <c r="M88" s="110"/>
      <c r="N88" s="106"/>
    </row>
    <row r="89" spans="1:14" ht="15" x14ac:dyDescent="0.2">
      <c r="A89" s="75" t="s">
        <v>199</v>
      </c>
      <c r="B89" s="93"/>
      <c r="C89" s="93"/>
      <c r="D89" s="94"/>
      <c r="E89" s="95"/>
      <c r="F89" s="96"/>
      <c r="G89" s="97"/>
      <c r="H89" s="97"/>
      <c r="I89" s="116">
        <f t="shared" si="4"/>
        <v>0</v>
      </c>
      <c r="J89" s="108">
        <f t="shared" si="5"/>
        <v>0</v>
      </c>
      <c r="K89" s="99"/>
      <c r="M89" s="110"/>
      <c r="N89" s="106"/>
    </row>
    <row r="90" spans="1:14" ht="15" x14ac:dyDescent="0.2">
      <c r="A90" s="75" t="s">
        <v>200</v>
      </c>
      <c r="B90" s="93"/>
      <c r="C90" s="93"/>
      <c r="D90" s="94"/>
      <c r="E90" s="95"/>
      <c r="F90" s="96"/>
      <c r="G90" s="97"/>
      <c r="H90" s="97"/>
      <c r="I90" s="116">
        <f t="shared" si="4"/>
        <v>0</v>
      </c>
      <c r="J90" s="108">
        <f t="shared" si="5"/>
        <v>0</v>
      </c>
      <c r="K90" s="99"/>
      <c r="M90" s="110"/>
      <c r="N90" s="106"/>
    </row>
    <row r="91" spans="1:14" ht="15" x14ac:dyDescent="0.2">
      <c r="A91" s="75" t="s">
        <v>201</v>
      </c>
      <c r="B91" s="93"/>
      <c r="C91" s="93"/>
      <c r="D91" s="94"/>
      <c r="E91" s="95"/>
      <c r="F91" s="96"/>
      <c r="G91" s="97"/>
      <c r="H91" s="97"/>
      <c r="I91" s="116">
        <f t="shared" si="4"/>
        <v>0</v>
      </c>
      <c r="J91" s="108">
        <f t="shared" si="5"/>
        <v>0</v>
      </c>
      <c r="K91" s="99"/>
      <c r="M91" s="110"/>
      <c r="N91" s="106"/>
    </row>
    <row r="92" spans="1:14" ht="15" x14ac:dyDescent="0.2">
      <c r="A92" s="75" t="s">
        <v>202</v>
      </c>
      <c r="B92" s="93"/>
      <c r="C92" s="93"/>
      <c r="D92" s="94"/>
      <c r="E92" s="95"/>
      <c r="F92" s="96"/>
      <c r="G92" s="97"/>
      <c r="H92" s="97"/>
      <c r="I92" s="116">
        <f t="shared" si="4"/>
        <v>0</v>
      </c>
      <c r="J92" s="108">
        <f t="shared" si="5"/>
        <v>0</v>
      </c>
      <c r="K92" s="99"/>
      <c r="M92" s="110"/>
      <c r="N92" s="106"/>
    </row>
    <row r="93" spans="1:14" ht="15" x14ac:dyDescent="0.2">
      <c r="A93" s="75" t="s">
        <v>203</v>
      </c>
      <c r="B93" s="93"/>
      <c r="C93" s="93"/>
      <c r="D93" s="94"/>
      <c r="E93" s="95"/>
      <c r="F93" s="96"/>
      <c r="G93" s="97"/>
      <c r="H93" s="97"/>
      <c r="I93" s="116">
        <f t="shared" si="4"/>
        <v>0</v>
      </c>
      <c r="J93" s="108">
        <f t="shared" si="5"/>
        <v>0</v>
      </c>
      <c r="K93" s="99"/>
      <c r="M93" s="110"/>
      <c r="N93" s="106"/>
    </row>
    <row r="94" spans="1:14" ht="15" x14ac:dyDescent="0.2">
      <c r="A94" s="75" t="s">
        <v>204</v>
      </c>
      <c r="B94" s="93"/>
      <c r="C94" s="93"/>
      <c r="D94" s="94"/>
      <c r="E94" s="95"/>
      <c r="F94" s="96"/>
      <c r="G94" s="97"/>
      <c r="H94" s="97"/>
      <c r="I94" s="116">
        <f t="shared" si="4"/>
        <v>0</v>
      </c>
      <c r="J94" s="108">
        <f t="shared" si="5"/>
        <v>0</v>
      </c>
      <c r="K94" s="99"/>
      <c r="M94" s="110"/>
      <c r="N94" s="106"/>
    </row>
    <row r="95" spans="1:14" ht="15" x14ac:dyDescent="0.2">
      <c r="A95" s="75" t="s">
        <v>205</v>
      </c>
      <c r="B95" s="93"/>
      <c r="C95" s="93"/>
      <c r="D95" s="94"/>
      <c r="E95" s="95"/>
      <c r="F95" s="96"/>
      <c r="G95" s="97"/>
      <c r="H95" s="97"/>
      <c r="I95" s="116">
        <f t="shared" si="4"/>
        <v>0</v>
      </c>
      <c r="J95" s="108">
        <f t="shared" si="5"/>
        <v>0</v>
      </c>
      <c r="K95" s="99"/>
      <c r="M95" s="111"/>
      <c r="N95" s="106"/>
    </row>
    <row r="96" spans="1:14" ht="15" x14ac:dyDescent="0.2">
      <c r="A96" s="75" t="s">
        <v>206</v>
      </c>
      <c r="B96" s="93"/>
      <c r="C96" s="93"/>
      <c r="D96" s="94"/>
      <c r="E96" s="95"/>
      <c r="F96" s="96"/>
      <c r="G96" s="97"/>
      <c r="H96" s="97"/>
      <c r="I96" s="116">
        <f t="shared" si="4"/>
        <v>0</v>
      </c>
      <c r="J96" s="108">
        <f t="shared" si="5"/>
        <v>0</v>
      </c>
      <c r="K96" s="99"/>
      <c r="M96" s="110"/>
      <c r="N96" s="106"/>
    </row>
    <row r="97" spans="1:14" ht="15" x14ac:dyDescent="0.2">
      <c r="A97" s="75" t="s">
        <v>207</v>
      </c>
      <c r="B97" s="93"/>
      <c r="C97" s="93"/>
      <c r="D97" s="94"/>
      <c r="E97" s="95"/>
      <c r="F97" s="96"/>
      <c r="G97" s="97"/>
      <c r="H97" s="97"/>
      <c r="I97" s="116">
        <f t="shared" si="4"/>
        <v>0</v>
      </c>
      <c r="J97" s="108">
        <f t="shared" si="5"/>
        <v>0</v>
      </c>
      <c r="K97" s="99"/>
      <c r="M97" s="110"/>
      <c r="N97" s="106"/>
    </row>
    <row r="98" spans="1:14" ht="15" x14ac:dyDescent="0.2">
      <c r="A98" s="75" t="s">
        <v>208</v>
      </c>
      <c r="B98" s="93"/>
      <c r="C98" s="93"/>
      <c r="D98" s="94"/>
      <c r="E98" s="95"/>
      <c r="F98" s="96"/>
      <c r="G98" s="97"/>
      <c r="H98" s="97"/>
      <c r="I98" s="116">
        <f t="shared" si="4"/>
        <v>0</v>
      </c>
      <c r="J98" s="108">
        <f t="shared" si="5"/>
        <v>0</v>
      </c>
      <c r="K98" s="99"/>
      <c r="M98" s="110"/>
      <c r="N98" s="106"/>
    </row>
    <row r="99" spans="1:14" ht="15" x14ac:dyDescent="0.2">
      <c r="A99" s="75" t="s">
        <v>209</v>
      </c>
      <c r="B99" s="93"/>
      <c r="C99" s="93"/>
      <c r="D99" s="94"/>
      <c r="E99" s="95"/>
      <c r="F99" s="96"/>
      <c r="G99" s="97"/>
      <c r="H99" s="97"/>
      <c r="I99" s="116">
        <f t="shared" si="4"/>
        <v>0</v>
      </c>
      <c r="J99" s="108">
        <f t="shared" si="5"/>
        <v>0</v>
      </c>
      <c r="K99" s="99"/>
      <c r="M99" s="110"/>
      <c r="N99" s="106"/>
    </row>
    <row r="100" spans="1:14" ht="15" x14ac:dyDescent="0.2">
      <c r="A100" s="75"/>
      <c r="B100" s="93"/>
      <c r="C100" s="93"/>
      <c r="D100" s="94"/>
      <c r="E100" s="95"/>
      <c r="F100" s="96"/>
      <c r="G100" s="97"/>
      <c r="H100" s="97"/>
      <c r="I100" s="116" t="s">
        <v>149</v>
      </c>
      <c r="J100" s="108" t="s">
        <v>149</v>
      </c>
      <c r="K100" s="99"/>
      <c r="M100" s="111"/>
      <c r="N100" s="106"/>
    </row>
    <row r="101" spans="1:14" ht="15" x14ac:dyDescent="0.2">
      <c r="A101" s="90"/>
      <c r="B101" s="90" t="s">
        <v>412</v>
      </c>
      <c r="C101" s="74"/>
      <c r="D101" s="90"/>
      <c r="E101" s="90"/>
      <c r="F101" s="90"/>
      <c r="G101" s="90"/>
      <c r="H101" s="90"/>
      <c r="I101" s="105"/>
      <c r="J101" s="105"/>
      <c r="K101" s="105"/>
    </row>
    <row r="103" spans="1:14" x14ac:dyDescent="0.2">
      <c r="A103" s="18"/>
      <c r="B103" s="53"/>
      <c r="C103" s="54"/>
      <c r="D103" s="18"/>
      <c r="E103" s="18"/>
      <c r="F103" s="18"/>
      <c r="G103" s="18"/>
      <c r="H103" s="18"/>
      <c r="I103" s="18"/>
      <c r="J103" s="18"/>
    </row>
    <row r="104" spans="1:14" x14ac:dyDescent="0.2">
      <c r="A104" s="18"/>
      <c r="B104" s="18"/>
      <c r="C104" s="55"/>
      <c r="D104" s="82"/>
      <c r="E104" s="18"/>
      <c r="F104" s="56"/>
      <c r="G104" s="18"/>
      <c r="H104" s="18"/>
      <c r="I104" s="18"/>
      <c r="J104" s="18"/>
    </row>
    <row r="105" spans="1:14" x14ac:dyDescent="0.2">
      <c r="A105" s="18"/>
      <c r="B105" s="57"/>
      <c r="C105" s="55"/>
      <c r="D105" s="82"/>
      <c r="E105" s="18"/>
      <c r="F105" s="56"/>
      <c r="G105" s="55"/>
      <c r="H105" s="18"/>
      <c r="I105" s="18"/>
      <c r="J105" s="18"/>
    </row>
    <row r="106" spans="1:14" x14ac:dyDescent="0.2">
      <c r="A106" s="18"/>
      <c r="B106" s="57"/>
      <c r="C106" s="55"/>
      <c r="D106" s="82"/>
      <c r="E106" s="18"/>
      <c r="F106" s="56"/>
      <c r="G106" s="18"/>
      <c r="H106" s="18"/>
      <c r="I106" s="18"/>
      <c r="J106" s="18"/>
    </row>
    <row r="107" spans="1:14" x14ac:dyDescent="0.2">
      <c r="A107" s="18"/>
      <c r="B107" s="18"/>
      <c r="C107" s="55"/>
      <c r="D107" s="82"/>
      <c r="E107" s="18"/>
      <c r="F107" s="56"/>
      <c r="G107" s="18"/>
      <c r="H107" s="18"/>
      <c r="I107" s="18"/>
      <c r="J107" s="18"/>
    </row>
    <row r="108" spans="1:14" x14ac:dyDescent="0.2">
      <c r="A108" s="18"/>
      <c r="B108" s="18"/>
      <c r="C108" s="2"/>
      <c r="D108" s="17"/>
      <c r="E108" s="18"/>
      <c r="F108" s="56"/>
      <c r="G108" s="18"/>
      <c r="H108" s="18"/>
      <c r="I108" s="18"/>
      <c r="J108" s="18"/>
    </row>
    <row r="109" spans="1:14" x14ac:dyDescent="0.2">
      <c r="A109" s="18"/>
      <c r="B109" s="58"/>
      <c r="C109" s="51"/>
      <c r="D109" s="17"/>
      <c r="E109" s="18"/>
      <c r="F109" s="56"/>
      <c r="G109" s="18"/>
      <c r="H109" s="18"/>
      <c r="I109" s="18"/>
      <c r="J109" s="18"/>
    </row>
    <row r="110" spans="1:14" x14ac:dyDescent="0.2">
      <c r="A110" s="18"/>
      <c r="B110" s="18"/>
      <c r="D110" s="17"/>
      <c r="E110" s="18"/>
      <c r="F110" s="56"/>
      <c r="G110" s="18"/>
      <c r="H110" s="18"/>
      <c r="I110" s="18"/>
      <c r="J110" s="18"/>
    </row>
    <row r="111" spans="1:14" x14ac:dyDescent="0.2">
      <c r="A111" s="18"/>
      <c r="B111" s="18"/>
      <c r="C111" s="52"/>
      <c r="D111" s="17"/>
      <c r="E111" s="18"/>
      <c r="F111" s="56"/>
      <c r="G111" s="18"/>
      <c r="H111" s="18"/>
      <c r="I111" s="18"/>
      <c r="J111" s="18"/>
    </row>
    <row r="112" spans="1:14" x14ac:dyDescent="0.2">
      <c r="A112" s="18"/>
      <c r="B112" s="18"/>
      <c r="C112" s="52"/>
      <c r="D112" s="17"/>
      <c r="E112" s="18"/>
      <c r="F112" s="56"/>
      <c r="G112" s="18"/>
      <c r="H112" s="18"/>
      <c r="I112" s="18"/>
      <c r="J112" s="18"/>
    </row>
    <row r="113" spans="1:10" x14ac:dyDescent="0.2">
      <c r="A113" s="18"/>
      <c r="B113" s="18"/>
      <c r="C113" s="52"/>
      <c r="D113" s="17"/>
      <c r="E113" s="18"/>
      <c r="F113" s="56"/>
      <c r="G113" s="18"/>
      <c r="H113" s="18"/>
      <c r="I113" s="18"/>
      <c r="J113" s="18"/>
    </row>
    <row r="114" spans="1:10" x14ac:dyDescent="0.2">
      <c r="A114" s="18"/>
      <c r="B114" s="18"/>
      <c r="C114" s="52"/>
      <c r="D114" s="17"/>
      <c r="E114" s="18"/>
      <c r="F114" s="56"/>
      <c r="G114" s="18"/>
      <c r="H114" s="18"/>
      <c r="I114" s="18"/>
      <c r="J114" s="18"/>
    </row>
    <row r="115" spans="1:10" x14ac:dyDescent="0.2">
      <c r="A115" s="18"/>
      <c r="B115" s="18"/>
      <c r="C115" s="52"/>
      <c r="D115" s="17"/>
      <c r="E115" s="18"/>
      <c r="F115" s="56"/>
      <c r="G115" s="18"/>
      <c r="H115" s="18"/>
      <c r="I115" s="18"/>
      <c r="J115" s="18"/>
    </row>
    <row r="116" spans="1:10" x14ac:dyDescent="0.2">
      <c r="A116" s="18"/>
      <c r="B116" s="18"/>
      <c r="C116" s="52"/>
      <c r="D116" s="17"/>
      <c r="E116" s="18"/>
      <c r="F116" s="56"/>
      <c r="G116" s="18"/>
      <c r="H116" s="18"/>
      <c r="I116" s="18"/>
      <c r="J116" s="18"/>
    </row>
    <row r="117" spans="1:10" x14ac:dyDescent="0.2">
      <c r="A117" s="18"/>
      <c r="B117" s="18"/>
      <c r="C117" s="52"/>
      <c r="D117" s="17"/>
      <c r="E117" s="18"/>
      <c r="F117" s="56"/>
      <c r="G117" s="18"/>
      <c r="H117" s="18"/>
      <c r="I117" s="18"/>
      <c r="J117" s="18"/>
    </row>
    <row r="118" spans="1:10" x14ac:dyDescent="0.2">
      <c r="A118" s="18"/>
      <c r="B118" s="18"/>
      <c r="C118" s="52"/>
      <c r="D118" s="17"/>
      <c r="E118" s="18"/>
      <c r="F118" s="56"/>
      <c r="G118" s="18"/>
      <c r="H118" s="18"/>
      <c r="I118" s="18"/>
      <c r="J118" s="18"/>
    </row>
    <row r="119" spans="1:10" x14ac:dyDescent="0.2">
      <c r="A119" s="18"/>
      <c r="B119" s="18"/>
      <c r="C119" s="52"/>
      <c r="D119" s="17"/>
      <c r="E119" s="18"/>
      <c r="F119" s="56"/>
      <c r="G119" s="18"/>
      <c r="H119" s="18"/>
      <c r="I119" s="18"/>
      <c r="J119" s="18"/>
    </row>
    <row r="120" spans="1:10" x14ac:dyDescent="0.2">
      <c r="A120" s="18"/>
      <c r="B120" s="18"/>
      <c r="C120" s="52"/>
      <c r="D120" s="17"/>
      <c r="E120" s="18"/>
      <c r="F120" s="56"/>
      <c r="G120" s="18"/>
      <c r="H120" s="18"/>
      <c r="I120" s="18"/>
      <c r="J120" s="18"/>
    </row>
    <row r="121" spans="1:10" x14ac:dyDescent="0.2">
      <c r="A121" s="18"/>
      <c r="B121" s="18"/>
      <c r="C121" s="52"/>
      <c r="D121" s="17"/>
      <c r="E121" s="18"/>
      <c r="F121" s="56"/>
      <c r="G121" s="18"/>
      <c r="H121" s="18"/>
      <c r="I121" s="18"/>
      <c r="J121" s="18"/>
    </row>
    <row r="122" spans="1:10" x14ac:dyDescent="0.2">
      <c r="A122" s="18"/>
      <c r="B122" s="18"/>
      <c r="C122" s="52"/>
      <c r="D122" s="17"/>
      <c r="E122" s="18"/>
      <c r="F122" s="56"/>
      <c r="G122" s="18"/>
      <c r="H122" s="18"/>
      <c r="I122" s="18"/>
      <c r="J122" s="18"/>
    </row>
    <row r="123" spans="1:10" x14ac:dyDescent="0.2">
      <c r="A123" s="18"/>
      <c r="B123" s="18"/>
      <c r="C123" s="52"/>
      <c r="D123" s="17"/>
      <c r="E123" s="18"/>
      <c r="F123" s="56"/>
      <c r="G123" s="18"/>
      <c r="H123" s="18"/>
      <c r="I123" s="18"/>
      <c r="J123" s="18"/>
    </row>
    <row r="124" spans="1:10" x14ac:dyDescent="0.2">
      <c r="A124" s="18"/>
      <c r="B124" s="18"/>
      <c r="C124" s="52"/>
      <c r="D124" s="17"/>
      <c r="E124" s="18"/>
      <c r="F124" s="56"/>
      <c r="G124" s="18"/>
      <c r="H124" s="18"/>
      <c r="I124" s="18"/>
      <c r="J124" s="18"/>
    </row>
    <row r="125" spans="1:10" x14ac:dyDescent="0.2">
      <c r="A125" s="18"/>
      <c r="B125" s="18"/>
      <c r="C125" s="52"/>
      <c r="D125" s="17"/>
      <c r="E125" s="18"/>
      <c r="F125" s="56"/>
      <c r="G125" s="18"/>
      <c r="H125" s="18"/>
      <c r="I125" s="18"/>
      <c r="J125" s="18"/>
    </row>
    <row r="126" spans="1:10" x14ac:dyDescent="0.2">
      <c r="A126" s="18"/>
      <c r="B126" s="18"/>
      <c r="C126" s="52"/>
      <c r="D126" s="17"/>
      <c r="E126" s="18"/>
      <c r="F126" s="56"/>
      <c r="G126" s="18"/>
      <c r="H126" s="18"/>
      <c r="I126" s="18"/>
      <c r="J126" s="18"/>
    </row>
    <row r="127" spans="1:10" x14ac:dyDescent="0.2">
      <c r="A127" s="18"/>
      <c r="B127" s="18"/>
      <c r="C127" s="52"/>
      <c r="D127" s="17"/>
      <c r="E127" s="18"/>
      <c r="F127" s="56"/>
      <c r="G127" s="18"/>
      <c r="H127" s="18"/>
      <c r="I127" s="18"/>
      <c r="J127" s="18"/>
    </row>
    <row r="128" spans="1:10" x14ac:dyDescent="0.2">
      <c r="A128" s="18"/>
      <c r="B128" s="18"/>
      <c r="C128" s="52"/>
      <c r="D128" s="17"/>
      <c r="E128" s="18"/>
      <c r="F128" s="56"/>
      <c r="G128" s="18"/>
      <c r="H128" s="18"/>
      <c r="I128" s="18"/>
      <c r="J128" s="18"/>
    </row>
    <row r="129" spans="1:11" x14ac:dyDescent="0.2">
      <c r="A129" s="18"/>
      <c r="B129" s="18"/>
      <c r="C129" s="52"/>
      <c r="D129" s="17"/>
      <c r="E129" s="18"/>
      <c r="F129" s="56"/>
      <c r="G129" s="18"/>
      <c r="H129" s="18"/>
      <c r="I129" s="18"/>
      <c r="J129" s="18"/>
    </row>
    <row r="130" spans="1:11" x14ac:dyDescent="0.2">
      <c r="A130" s="18"/>
      <c r="B130" s="18"/>
      <c r="C130" s="52"/>
      <c r="D130" s="17"/>
      <c r="E130" s="18"/>
      <c r="F130" s="56"/>
      <c r="G130" s="18"/>
      <c r="H130" s="18"/>
      <c r="I130" s="18"/>
      <c r="J130" s="18"/>
    </row>
    <row r="131" spans="1:11" x14ac:dyDescent="0.2">
      <c r="A131" s="18"/>
      <c r="B131" s="18"/>
      <c r="C131" s="52"/>
      <c r="D131" s="17"/>
      <c r="E131" s="18"/>
      <c r="F131" s="56"/>
      <c r="G131" s="18"/>
      <c r="H131" s="18"/>
      <c r="I131" s="18"/>
      <c r="J131" s="18"/>
    </row>
    <row r="132" spans="1:11" x14ac:dyDescent="0.2">
      <c r="A132" s="18"/>
      <c r="B132" s="18"/>
      <c r="C132" s="52"/>
      <c r="D132" s="17"/>
      <c r="E132" s="18"/>
      <c r="F132" s="56"/>
      <c r="G132" s="18"/>
      <c r="H132" s="18"/>
      <c r="I132" s="18"/>
      <c r="J132" s="18"/>
    </row>
    <row r="133" spans="1:11" x14ac:dyDescent="0.2">
      <c r="A133" s="18"/>
      <c r="B133" s="18"/>
      <c r="C133" s="52"/>
      <c r="D133" s="17"/>
      <c r="E133" s="18"/>
      <c r="F133" s="56"/>
      <c r="G133" s="18"/>
      <c r="H133" s="18"/>
      <c r="I133" s="18"/>
      <c r="J133" s="18"/>
    </row>
    <row r="134" spans="1:11" x14ac:dyDescent="0.2">
      <c r="A134" s="18"/>
      <c r="B134" s="18"/>
      <c r="D134" s="17"/>
      <c r="E134" s="18"/>
      <c r="F134" s="56"/>
      <c r="G134" s="18"/>
      <c r="H134" s="18"/>
      <c r="I134" s="18"/>
      <c r="J134" s="18"/>
    </row>
    <row r="135" spans="1:11" x14ac:dyDescent="0.2">
      <c r="A135" s="18"/>
      <c r="B135" s="18"/>
      <c r="D135" s="17"/>
      <c r="E135" s="18"/>
      <c r="F135" s="56"/>
      <c r="G135" s="18"/>
      <c r="H135" s="18"/>
      <c r="I135" s="18"/>
      <c r="J135" s="18"/>
    </row>
    <row r="136" spans="1:11" x14ac:dyDescent="0.2">
      <c r="A136" s="18"/>
      <c r="B136" s="18"/>
      <c r="D136" s="17"/>
      <c r="E136" s="18"/>
      <c r="F136" s="56"/>
      <c r="G136" s="18"/>
      <c r="H136" s="18"/>
      <c r="I136" s="18"/>
      <c r="J136" s="18"/>
    </row>
    <row r="137" spans="1:11" x14ac:dyDescent="0.2">
      <c r="A137" s="18"/>
      <c r="B137" s="18"/>
      <c r="C137" s="2"/>
      <c r="D137" s="17"/>
      <c r="E137" s="18"/>
      <c r="F137" s="56"/>
      <c r="G137" s="18"/>
      <c r="H137" s="18"/>
      <c r="I137" s="18"/>
      <c r="J137" s="18"/>
    </row>
    <row r="138" spans="1:11" x14ac:dyDescent="0.2">
      <c r="A138" s="18"/>
      <c r="B138" s="18"/>
      <c r="C138" s="54"/>
      <c r="D138" s="57"/>
      <c r="E138" s="18"/>
      <c r="F138" s="56"/>
      <c r="G138" s="18"/>
      <c r="H138" s="18"/>
      <c r="I138" s="18"/>
      <c r="J138" s="18"/>
    </row>
    <row r="139" spans="1:11" ht="6" customHeight="1" x14ac:dyDescent="0.2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</row>
    <row r="140" spans="1:11" x14ac:dyDescent="0.2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102"/>
    </row>
    <row r="141" spans="1:11" x14ac:dyDescent="0.2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102"/>
    </row>
    <row r="142" spans="1:11" x14ac:dyDescent="0.2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102"/>
    </row>
    <row r="143" spans="1:11" x14ac:dyDescent="0.2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102"/>
    </row>
    <row r="144" spans="1:11" s="47" customFormat="1" x14ac:dyDescent="0.2">
      <c r="A144" s="45"/>
      <c r="B144" s="45"/>
      <c r="C144" s="46"/>
      <c r="D144" s="45"/>
      <c r="E144" s="45"/>
      <c r="F144" s="45"/>
      <c r="G144" s="45"/>
      <c r="H144" s="45"/>
      <c r="I144" s="45"/>
      <c r="J144" s="45"/>
      <c r="K144" s="103"/>
    </row>
    <row r="145" spans="1:11" s="47" customFormat="1" x14ac:dyDescent="0.2">
      <c r="A145" s="45"/>
      <c r="B145" s="45"/>
      <c r="C145" s="46"/>
      <c r="D145" s="45"/>
      <c r="E145" s="45"/>
      <c r="F145" s="45"/>
      <c r="G145" s="45"/>
      <c r="H145" s="45"/>
      <c r="I145" s="45"/>
      <c r="J145" s="45"/>
      <c r="K145" s="103"/>
    </row>
    <row r="146" spans="1:11" s="47" customFormat="1" x14ac:dyDescent="0.2">
      <c r="A146" s="45"/>
      <c r="B146" s="45"/>
      <c r="C146" s="46"/>
      <c r="D146" s="45"/>
      <c r="E146" s="45"/>
      <c r="F146" s="45"/>
      <c r="G146" s="45"/>
      <c r="H146" s="45"/>
      <c r="I146" s="45"/>
      <c r="J146" s="45"/>
      <c r="K146" s="103"/>
    </row>
    <row r="147" spans="1:11" s="47" customFormat="1" x14ac:dyDescent="0.2">
      <c r="A147" s="45"/>
      <c r="B147" s="45"/>
      <c r="C147" s="46"/>
      <c r="D147" s="45"/>
      <c r="E147" s="45"/>
      <c r="F147" s="45"/>
      <c r="G147" s="45"/>
      <c r="H147" s="45"/>
      <c r="I147" s="45"/>
      <c r="J147" s="45"/>
      <c r="K147" s="103"/>
    </row>
    <row r="148" spans="1:11" s="47" customFormat="1" x14ac:dyDescent="0.2">
      <c r="A148" s="45"/>
      <c r="B148" s="45"/>
      <c r="C148" s="46"/>
      <c r="D148" s="45"/>
      <c r="E148" s="45"/>
      <c r="F148" s="45"/>
      <c r="G148" s="45"/>
      <c r="H148" s="45"/>
      <c r="I148" s="45"/>
      <c r="J148" s="45"/>
      <c r="K148" s="103"/>
    </row>
    <row r="149" spans="1:11" s="47" customFormat="1" x14ac:dyDescent="0.2">
      <c r="A149" s="45"/>
      <c r="B149" s="45"/>
      <c r="C149" s="46"/>
      <c r="D149" s="45"/>
      <c r="E149" s="45"/>
      <c r="F149" s="45"/>
      <c r="G149" s="45"/>
      <c r="H149" s="45"/>
      <c r="I149" s="45"/>
      <c r="J149" s="45"/>
      <c r="K149" s="103"/>
    </row>
    <row r="150" spans="1:11" s="47" customFormat="1" x14ac:dyDescent="0.2">
      <c r="A150" s="45"/>
      <c r="B150" s="45"/>
      <c r="C150" s="46"/>
      <c r="D150" s="45"/>
      <c r="E150" s="45"/>
      <c r="F150" s="45"/>
      <c r="G150" s="45"/>
      <c r="H150" s="45"/>
      <c r="I150" s="45"/>
      <c r="J150" s="45"/>
      <c r="K150" s="103"/>
    </row>
    <row r="151" spans="1:11" x14ac:dyDescent="0.2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102"/>
    </row>
    <row r="152" spans="1:11" x14ac:dyDescent="0.2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102"/>
    </row>
    <row r="153" spans="1:11" x14ac:dyDescent="0.2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102"/>
    </row>
    <row r="154" spans="1:11" x14ac:dyDescent="0.2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102"/>
    </row>
    <row r="155" spans="1:11" x14ac:dyDescent="0.2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102"/>
    </row>
    <row r="156" spans="1:11" x14ac:dyDescent="0.2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102"/>
    </row>
    <row r="157" spans="1:11" x14ac:dyDescent="0.2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102"/>
    </row>
    <row r="158" spans="1:11" x14ac:dyDescent="0.2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102"/>
    </row>
    <row r="159" spans="1:11" x14ac:dyDescent="0.2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102"/>
    </row>
    <row r="160" spans="1:11" x14ac:dyDescent="0.2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102"/>
    </row>
    <row r="161" spans="1:11" x14ac:dyDescent="0.2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102"/>
    </row>
    <row r="162" spans="1:11" x14ac:dyDescent="0.2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102"/>
    </row>
    <row r="163" spans="1:11" x14ac:dyDescent="0.2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102"/>
    </row>
    <row r="164" spans="1:11" ht="6" customHeight="1" x14ac:dyDescent="0.2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</row>
    <row r="165" spans="1:11" ht="11.45" customHeight="1" x14ac:dyDescent="0.2">
      <c r="A165" s="153" t="s">
        <v>19</v>
      </c>
      <c r="B165" s="153"/>
      <c r="C165" s="153"/>
      <c r="D165" s="153"/>
      <c r="E165" s="153"/>
      <c r="F165" s="153"/>
      <c r="G165" s="153"/>
      <c r="H165" s="153"/>
      <c r="I165" s="153"/>
      <c r="J165" s="153"/>
      <c r="K165" s="115"/>
    </row>
    <row r="167" spans="1:11" x14ac:dyDescent="0.2">
      <c r="B167" s="50"/>
    </row>
    <row r="168" spans="1:11" x14ac:dyDescent="0.2">
      <c r="B168" s="50"/>
    </row>
    <row r="169" spans="1:11" x14ac:dyDescent="0.2">
      <c r="B169" s="2"/>
    </row>
    <row r="170" spans="1:11" x14ac:dyDescent="0.2">
      <c r="B170" s="50"/>
    </row>
    <row r="171" spans="1:11" x14ac:dyDescent="0.2">
      <c r="B171" s="50"/>
    </row>
  </sheetData>
  <sortState ref="B12:N100">
    <sortCondition ref="I12:I100"/>
  </sortState>
  <mergeCells count="6">
    <mergeCell ref="A165:J165"/>
    <mergeCell ref="A1:J1"/>
    <mergeCell ref="A2:J2"/>
    <mergeCell ref="D3:H3"/>
    <mergeCell ref="A5:J5"/>
    <mergeCell ref="A10:J10"/>
  </mergeCells>
  <pageMargins left="0.74" right="0.46" top="0.31496062992125984" bottom="0.31496062992125984" header="0.23622047244094491" footer="0.19685039370078741"/>
  <pageSetup scale="6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4"/>
  <sheetViews>
    <sheetView tabSelected="1" zoomScale="90" zoomScaleNormal="90" workbookViewId="0">
      <selection sqref="A1:J1"/>
    </sheetView>
  </sheetViews>
  <sheetFormatPr defaultRowHeight="12.75" x14ac:dyDescent="0.2"/>
  <cols>
    <col min="1" max="1" width="4.85546875" style="16" customWidth="1"/>
    <col min="2" max="2" width="5.7109375" style="16" customWidth="1"/>
    <col min="3" max="3" width="15.5703125" style="1" customWidth="1"/>
    <col min="4" max="4" width="24.42578125" style="16" bestFit="1" customWidth="1"/>
    <col min="5" max="5" width="35.140625" style="16" customWidth="1"/>
    <col min="6" max="6" width="15.140625" style="16" customWidth="1"/>
    <col min="7" max="7" width="8.7109375" style="16" bestFit="1" customWidth="1"/>
    <col min="8" max="8" width="8" style="16" bestFit="1" customWidth="1"/>
    <col min="9" max="9" width="10.42578125" style="16" customWidth="1"/>
    <col min="10" max="10" width="13.42578125" style="16" customWidth="1"/>
    <col min="11" max="12" width="1.85546875" customWidth="1"/>
    <col min="13" max="13" width="4.7109375" hidden="1" customWidth="1"/>
    <col min="14" max="14" width="4.140625" hidden="1" customWidth="1"/>
    <col min="15" max="15" width="9.85546875" hidden="1" customWidth="1"/>
    <col min="16" max="16" width="7.140625" hidden="1" customWidth="1"/>
    <col min="17" max="17" width="4.7109375" hidden="1" customWidth="1"/>
    <col min="18" max="18" width="4.140625" hidden="1" customWidth="1"/>
    <col min="19" max="19" width="9.7109375" hidden="1" customWidth="1"/>
    <col min="20" max="20" width="7.140625" hidden="1" customWidth="1"/>
    <col min="21" max="21" width="4.7109375" hidden="1" customWidth="1"/>
    <col min="22" max="22" width="4.140625" hidden="1" customWidth="1"/>
    <col min="23" max="23" width="9.85546875" hidden="1" customWidth="1"/>
    <col min="24" max="24" width="7.140625" hidden="1" customWidth="1"/>
    <col min="25" max="25" width="4.7109375" hidden="1" customWidth="1"/>
    <col min="26" max="26" width="4.42578125" hidden="1" customWidth="1"/>
    <col min="27" max="27" width="9.7109375" hidden="1" customWidth="1"/>
    <col min="28" max="28" width="7.140625" hidden="1" customWidth="1"/>
    <col min="29" max="29" width="11.140625" hidden="1" customWidth="1"/>
    <col min="30" max="30" width="9.140625" hidden="1" customWidth="1"/>
    <col min="31" max="32" width="9.140625" customWidth="1"/>
  </cols>
  <sheetData>
    <row r="1" spans="1:29" ht="26.25" x14ac:dyDescent="0.2">
      <c r="A1" s="154" t="str">
        <f>CTRL!B7</f>
        <v>R E G I O N E M   O R L I C K A   L A N Š K R O U N   2 0 1 2</v>
      </c>
      <c r="B1" s="154"/>
      <c r="C1" s="154"/>
      <c r="D1" s="154"/>
      <c r="E1" s="154"/>
      <c r="F1" s="154"/>
      <c r="G1" s="154"/>
      <c r="H1" s="154"/>
      <c r="I1" s="154"/>
      <c r="J1" s="154"/>
      <c r="K1" s="27"/>
      <c r="L1" s="26"/>
    </row>
    <row r="2" spans="1:29" ht="21" x14ac:dyDescent="0.35">
      <c r="A2" s="156" t="str">
        <f>CTRL!B8</f>
        <v>26. ročník mezinárodního cyklistického závodu juniorů / 26th annual of international cycling race of juniors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6"/>
    </row>
    <row r="3" spans="1:29" ht="15.75" customHeight="1" x14ac:dyDescent="0.25">
      <c r="D3" s="162" t="s">
        <v>147</v>
      </c>
      <c r="E3" s="162"/>
      <c r="F3" s="162"/>
      <c r="G3" s="162"/>
      <c r="H3" s="162"/>
      <c r="J3" s="2" t="s">
        <v>229</v>
      </c>
      <c r="L3" s="16"/>
    </row>
    <row r="4" spans="1:29" x14ac:dyDescent="0.2">
      <c r="A4" s="44" t="s">
        <v>415</v>
      </c>
      <c r="J4" s="65" t="s">
        <v>193</v>
      </c>
      <c r="L4" s="16"/>
    </row>
    <row r="5" spans="1:29" ht="21" x14ac:dyDescent="0.2">
      <c r="A5" s="158" t="s">
        <v>108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29" ht="9" customHeight="1" x14ac:dyDescent="0.2"/>
    <row r="7" spans="1:29" x14ac:dyDescent="0.2">
      <c r="A7" s="77" t="s">
        <v>0</v>
      </c>
      <c r="B7" s="77" t="s">
        <v>1</v>
      </c>
      <c r="C7" s="77" t="s">
        <v>2</v>
      </c>
      <c r="D7" s="77" t="s">
        <v>3</v>
      </c>
      <c r="E7" s="77" t="s">
        <v>4</v>
      </c>
      <c r="F7" s="77" t="s">
        <v>5</v>
      </c>
      <c r="G7" s="77" t="s">
        <v>25</v>
      </c>
      <c r="H7" s="77" t="s">
        <v>16</v>
      </c>
      <c r="I7" s="77" t="s">
        <v>6</v>
      </c>
      <c r="J7" s="77" t="s">
        <v>7</v>
      </c>
    </row>
    <row r="8" spans="1:29" x14ac:dyDescent="0.2">
      <c r="A8" s="78" t="s">
        <v>8</v>
      </c>
      <c r="B8" s="78" t="s">
        <v>9</v>
      </c>
      <c r="C8" s="78" t="s">
        <v>10</v>
      </c>
      <c r="D8" s="78" t="s">
        <v>11</v>
      </c>
      <c r="E8" s="78" t="s">
        <v>23</v>
      </c>
      <c r="F8" s="78" t="s">
        <v>12</v>
      </c>
      <c r="G8" s="78" t="s">
        <v>26</v>
      </c>
      <c r="H8" s="78" t="s">
        <v>15</v>
      </c>
      <c r="I8" s="78" t="s">
        <v>13</v>
      </c>
      <c r="J8" s="78" t="s">
        <v>14</v>
      </c>
    </row>
    <row r="9" spans="1:29" ht="13.5" thickBot="1" x14ac:dyDescent="0.25"/>
    <row r="10" spans="1:29" ht="15" x14ac:dyDescent="0.2">
      <c r="A10" s="159" t="s">
        <v>107</v>
      </c>
      <c r="B10" s="159"/>
      <c r="C10" s="159"/>
      <c r="D10" s="159"/>
      <c r="E10" s="159"/>
      <c r="F10" s="159"/>
      <c r="G10" s="159"/>
      <c r="H10" s="159"/>
      <c r="I10" s="159"/>
      <c r="J10" s="159"/>
      <c r="M10" s="165" t="s">
        <v>106</v>
      </c>
      <c r="N10" s="165"/>
      <c r="O10" s="165"/>
      <c r="P10" s="165"/>
      <c r="Q10" s="164" t="s">
        <v>105</v>
      </c>
      <c r="R10" s="164"/>
      <c r="S10" s="164"/>
      <c r="T10" s="164"/>
      <c r="U10" s="165" t="s">
        <v>104</v>
      </c>
      <c r="V10" s="165"/>
      <c r="W10" s="165"/>
      <c r="X10" s="165"/>
      <c r="Y10" s="164" t="s">
        <v>103</v>
      </c>
      <c r="Z10" s="164"/>
      <c r="AA10" s="164"/>
      <c r="AB10" s="164"/>
      <c r="AC10" s="25" t="s">
        <v>102</v>
      </c>
    </row>
    <row r="11" spans="1:29" ht="15" x14ac:dyDescent="0.2">
      <c r="A11" s="114" t="str">
        <f xml:space="preserve"> "Délka / Distance:  " &amp; CTRL!B6 &amp; " km"</f>
        <v>Délka / Distance:  272 km</v>
      </c>
      <c r="B11" s="91"/>
      <c r="C11" s="92"/>
      <c r="D11" s="92"/>
      <c r="E11" s="160" t="s">
        <v>20</v>
      </c>
      <c r="F11" s="161"/>
      <c r="G11" s="161"/>
      <c r="H11" s="161"/>
      <c r="I11" s="161"/>
      <c r="J11" s="161"/>
    </row>
    <row r="12" spans="1:29" ht="15" x14ac:dyDescent="0.2">
      <c r="A12" s="75" t="s">
        <v>101</v>
      </c>
      <c r="B12" s="68">
        <v>4</v>
      </c>
      <c r="C12" s="68" t="s">
        <v>249</v>
      </c>
      <c r="D12" s="69" t="s">
        <v>250</v>
      </c>
      <c r="E12" s="70" t="s">
        <v>214</v>
      </c>
      <c r="F12" s="71" t="s">
        <v>251</v>
      </c>
      <c r="G12" s="72" t="s">
        <v>248</v>
      </c>
      <c r="H12" s="72" t="s">
        <v>215</v>
      </c>
      <c r="I12" s="98">
        <f t="shared" ref="I12:I43" si="0">(O12+S12+W12+AA12+AC12)-(P12+T12+X12+AB12)</f>
        <v>7.7384259259259264E-2</v>
      </c>
      <c r="J12" s="49">
        <f t="shared" ref="J12:J43" si="1">I12-$I$12</f>
        <v>0</v>
      </c>
      <c r="M12" s="6">
        <v>2</v>
      </c>
      <c r="N12" s="7">
        <v>4</v>
      </c>
      <c r="O12" s="81">
        <v>7.7523148148148147E-2</v>
      </c>
      <c r="P12" s="49">
        <v>1.3888888888888889E-4</v>
      </c>
      <c r="Q12" s="22"/>
      <c r="R12" s="21"/>
      <c r="S12" s="23"/>
      <c r="T12" s="12"/>
      <c r="U12" s="6"/>
      <c r="V12" s="7"/>
      <c r="W12" s="8"/>
      <c r="X12" s="12"/>
      <c r="Y12" s="6"/>
      <c r="Z12" s="7"/>
      <c r="AA12" s="8"/>
      <c r="AB12" s="9"/>
    </row>
    <row r="13" spans="1:29" ht="15" x14ac:dyDescent="0.2">
      <c r="A13" s="75" t="s">
        <v>78</v>
      </c>
      <c r="B13" s="68">
        <v>3</v>
      </c>
      <c r="C13" s="68" t="s">
        <v>245</v>
      </c>
      <c r="D13" s="69" t="s">
        <v>246</v>
      </c>
      <c r="E13" s="70" t="s">
        <v>214</v>
      </c>
      <c r="F13" s="71" t="s">
        <v>247</v>
      </c>
      <c r="G13" s="72" t="s">
        <v>248</v>
      </c>
      <c r="H13" s="72" t="s">
        <v>215</v>
      </c>
      <c r="I13" s="98">
        <f t="shared" si="0"/>
        <v>7.7407407407407411E-2</v>
      </c>
      <c r="J13" s="49">
        <f t="shared" si="1"/>
        <v>2.3148148148147141E-5</v>
      </c>
      <c r="M13" s="6">
        <v>1</v>
      </c>
      <c r="N13" s="7">
        <v>3</v>
      </c>
      <c r="O13" s="81">
        <v>7.7523148148148147E-2</v>
      </c>
      <c r="P13" s="49">
        <v>1.1574074074074073E-4</v>
      </c>
      <c r="Q13" s="22"/>
      <c r="R13" s="21"/>
      <c r="S13" s="23"/>
      <c r="T13" s="12"/>
      <c r="U13" s="6"/>
      <c r="V13" s="7"/>
      <c r="W13" s="8"/>
      <c r="X13" s="12"/>
      <c r="Y13" s="6"/>
      <c r="Z13" s="7"/>
      <c r="AA13" s="8"/>
      <c r="AB13" s="9"/>
    </row>
    <row r="14" spans="1:29" ht="15" x14ac:dyDescent="0.2">
      <c r="A14" s="75" t="s">
        <v>96</v>
      </c>
      <c r="B14" s="68">
        <v>25</v>
      </c>
      <c r="C14" s="68" t="s">
        <v>295</v>
      </c>
      <c r="D14" s="69" t="s">
        <v>296</v>
      </c>
      <c r="E14" s="70" t="s">
        <v>286</v>
      </c>
      <c r="F14" s="71" t="s">
        <v>297</v>
      </c>
      <c r="G14" s="72" t="s">
        <v>248</v>
      </c>
      <c r="H14" s="72" t="s">
        <v>217</v>
      </c>
      <c r="I14" s="98">
        <f t="shared" si="0"/>
        <v>7.7476851851851852E-2</v>
      </c>
      <c r="J14" s="49">
        <f t="shared" si="1"/>
        <v>9.2592592592588563E-5</v>
      </c>
      <c r="M14" s="6">
        <v>3</v>
      </c>
      <c r="N14" s="7">
        <v>25</v>
      </c>
      <c r="O14" s="81">
        <v>7.7523148148148147E-2</v>
      </c>
      <c r="P14" s="49">
        <v>4.6296296296296294E-5</v>
      </c>
      <c r="Q14" s="22"/>
      <c r="R14" s="21"/>
      <c r="S14" s="23"/>
      <c r="T14" s="12"/>
      <c r="U14" s="6"/>
      <c r="V14" s="7"/>
      <c r="W14" s="8"/>
      <c r="X14" s="12"/>
      <c r="Y14" s="6"/>
      <c r="Z14" s="7"/>
      <c r="AA14" s="8"/>
      <c r="AB14" s="9"/>
    </row>
    <row r="15" spans="1:29" ht="15" x14ac:dyDescent="0.2">
      <c r="A15" s="75" t="s">
        <v>100</v>
      </c>
      <c r="B15" s="68">
        <v>2</v>
      </c>
      <c r="C15" s="68" t="s">
        <v>242</v>
      </c>
      <c r="D15" s="69" t="s">
        <v>243</v>
      </c>
      <c r="E15" s="70" t="s">
        <v>214</v>
      </c>
      <c r="F15" s="71" t="s">
        <v>244</v>
      </c>
      <c r="G15" s="72" t="s">
        <v>150</v>
      </c>
      <c r="H15" s="72" t="s">
        <v>215</v>
      </c>
      <c r="I15" s="98">
        <f t="shared" si="0"/>
        <v>7.7511574074074066E-2</v>
      </c>
      <c r="J15" s="49">
        <f t="shared" si="1"/>
        <v>1.2731481481480234E-4</v>
      </c>
      <c r="M15" s="6">
        <v>4</v>
      </c>
      <c r="N15" s="7">
        <v>2</v>
      </c>
      <c r="O15" s="81">
        <v>7.7523148148148147E-2</v>
      </c>
      <c r="P15" s="49">
        <v>1.1574074074074073E-5</v>
      </c>
      <c r="Q15" s="22"/>
      <c r="R15" s="21"/>
      <c r="S15" s="23"/>
      <c r="T15" s="12"/>
      <c r="U15" s="6"/>
      <c r="V15" s="7"/>
      <c r="W15" s="8"/>
      <c r="X15" s="9"/>
      <c r="Y15" s="6"/>
      <c r="Z15" s="7"/>
      <c r="AA15" s="8"/>
      <c r="AB15" s="9"/>
      <c r="AC15" s="24"/>
    </row>
    <row r="16" spans="1:29" ht="15" x14ac:dyDescent="0.2">
      <c r="A16" s="75" t="s">
        <v>76</v>
      </c>
      <c r="B16" s="68">
        <v>47</v>
      </c>
      <c r="C16" s="68" t="s">
        <v>316</v>
      </c>
      <c r="D16" s="69" t="s">
        <v>317</v>
      </c>
      <c r="E16" s="70" t="s">
        <v>28</v>
      </c>
      <c r="F16" s="71">
        <v>12252</v>
      </c>
      <c r="G16" s="72" t="s">
        <v>248</v>
      </c>
      <c r="H16" s="72" t="s">
        <v>160</v>
      </c>
      <c r="I16" s="98">
        <f t="shared" si="0"/>
        <v>7.7523148148148147E-2</v>
      </c>
      <c r="J16" s="49">
        <f t="shared" si="1"/>
        <v>1.3888888888888284E-4</v>
      </c>
      <c r="M16" s="6">
        <v>5</v>
      </c>
      <c r="N16" s="7">
        <v>47</v>
      </c>
      <c r="O16" s="81">
        <v>7.7523148148148147E-2</v>
      </c>
      <c r="P16" s="49"/>
      <c r="Q16" s="22"/>
      <c r="R16" s="21"/>
      <c r="S16" s="23"/>
      <c r="T16" s="12"/>
      <c r="U16" s="6"/>
      <c r="V16" s="7"/>
      <c r="W16" s="8"/>
      <c r="X16" s="9"/>
      <c r="Y16" s="6"/>
      <c r="Z16" s="7"/>
      <c r="AA16" s="8"/>
      <c r="AB16" s="9"/>
    </row>
    <row r="17" spans="1:28" ht="15" x14ac:dyDescent="0.2">
      <c r="A17" s="75" t="s">
        <v>99</v>
      </c>
      <c r="B17" s="68">
        <v>21</v>
      </c>
      <c r="C17" s="68" t="s">
        <v>285</v>
      </c>
      <c r="D17" s="69" t="s">
        <v>218</v>
      </c>
      <c r="E17" s="70" t="s">
        <v>286</v>
      </c>
      <c r="F17" s="71" t="s">
        <v>287</v>
      </c>
      <c r="G17" s="72" t="s">
        <v>150</v>
      </c>
      <c r="H17" s="72" t="s">
        <v>217</v>
      </c>
      <c r="I17" s="98">
        <f t="shared" si="0"/>
        <v>7.7523148148148147E-2</v>
      </c>
      <c r="J17" s="49">
        <f t="shared" si="1"/>
        <v>1.3888888888888284E-4</v>
      </c>
      <c r="M17" s="6">
        <v>6</v>
      </c>
      <c r="N17" s="7">
        <v>21</v>
      </c>
      <c r="O17" s="81">
        <v>7.7523148148148147E-2</v>
      </c>
      <c r="P17" s="49"/>
      <c r="Q17" s="22"/>
      <c r="R17" s="21"/>
      <c r="S17" s="23"/>
      <c r="T17" s="12"/>
      <c r="U17" s="6"/>
      <c r="V17" s="7"/>
      <c r="W17" s="8"/>
      <c r="X17" s="9"/>
      <c r="Y17" s="6"/>
      <c r="Z17" s="7"/>
      <c r="AA17" s="8"/>
      <c r="AB17" s="9"/>
    </row>
    <row r="18" spans="1:28" ht="15" x14ac:dyDescent="0.2">
      <c r="A18" s="75" t="s">
        <v>93</v>
      </c>
      <c r="B18" s="68">
        <v>43</v>
      </c>
      <c r="C18" s="68" t="s">
        <v>168</v>
      </c>
      <c r="D18" s="69" t="s">
        <v>169</v>
      </c>
      <c r="E18" s="70" t="s">
        <v>28</v>
      </c>
      <c r="F18" s="71">
        <v>18205</v>
      </c>
      <c r="G18" s="72" t="s">
        <v>248</v>
      </c>
      <c r="H18" s="72" t="s">
        <v>160</v>
      </c>
      <c r="I18" s="98">
        <f t="shared" si="0"/>
        <v>7.7696759259259257E-2</v>
      </c>
      <c r="J18" s="49">
        <f t="shared" si="1"/>
        <v>3.1249999999999334E-4</v>
      </c>
      <c r="M18" s="6">
        <v>13</v>
      </c>
      <c r="N18" s="7">
        <v>43</v>
      </c>
      <c r="O18" s="81">
        <v>7.7719907407407404E-2</v>
      </c>
      <c r="P18" s="49">
        <v>2.3148148148148147E-5</v>
      </c>
      <c r="Q18" s="22"/>
      <c r="R18" s="21"/>
      <c r="S18" s="23"/>
      <c r="T18" s="12"/>
      <c r="U18" s="6"/>
      <c r="V18" s="7"/>
      <c r="W18" s="8"/>
      <c r="X18" s="9"/>
      <c r="Y18" s="6"/>
      <c r="Z18" s="7"/>
      <c r="AA18" s="8"/>
      <c r="AB18" s="9"/>
    </row>
    <row r="19" spans="1:28" ht="15" x14ac:dyDescent="0.2">
      <c r="A19" s="75" t="s">
        <v>98</v>
      </c>
      <c r="B19" s="68">
        <v>65</v>
      </c>
      <c r="C19" s="68" t="s">
        <v>339</v>
      </c>
      <c r="D19" s="69" t="s">
        <v>340</v>
      </c>
      <c r="E19" s="70" t="s">
        <v>24</v>
      </c>
      <c r="F19" s="71">
        <v>10675</v>
      </c>
      <c r="G19" s="72" t="s">
        <v>150</v>
      </c>
      <c r="H19" s="72" t="s">
        <v>216</v>
      </c>
      <c r="I19" s="98">
        <f t="shared" si="0"/>
        <v>7.7708333333333324E-2</v>
      </c>
      <c r="J19" s="49">
        <f t="shared" si="1"/>
        <v>3.2407407407405997E-4</v>
      </c>
      <c r="M19" s="6">
        <v>29</v>
      </c>
      <c r="N19" s="7">
        <v>65</v>
      </c>
      <c r="O19" s="81">
        <v>7.7719907407407404E-2</v>
      </c>
      <c r="P19" s="49">
        <v>1.1574074074074073E-5</v>
      </c>
      <c r="Q19" s="22"/>
      <c r="R19" s="21"/>
      <c r="S19" s="23"/>
      <c r="T19" s="12"/>
      <c r="U19" s="6"/>
      <c r="V19" s="7"/>
      <c r="W19" s="8"/>
      <c r="X19" s="9"/>
      <c r="Y19" s="6"/>
      <c r="Z19" s="7"/>
      <c r="AA19" s="8"/>
      <c r="AB19" s="9"/>
    </row>
    <row r="20" spans="1:28" ht="15" x14ac:dyDescent="0.2">
      <c r="A20" s="75" t="s">
        <v>68</v>
      </c>
      <c r="B20" s="68">
        <v>1</v>
      </c>
      <c r="C20" s="68" t="s">
        <v>239</v>
      </c>
      <c r="D20" s="69" t="s">
        <v>240</v>
      </c>
      <c r="E20" s="70" t="s">
        <v>214</v>
      </c>
      <c r="F20" s="71" t="s">
        <v>241</v>
      </c>
      <c r="G20" s="72" t="s">
        <v>150</v>
      </c>
      <c r="H20" s="72" t="s">
        <v>215</v>
      </c>
      <c r="I20" s="98">
        <f t="shared" si="0"/>
        <v>7.7719907407407404E-2</v>
      </c>
      <c r="J20" s="49">
        <f t="shared" si="1"/>
        <v>3.3564814814814048E-4</v>
      </c>
      <c r="M20" s="6">
        <v>7</v>
      </c>
      <c r="N20" s="7">
        <v>1</v>
      </c>
      <c r="O20" s="81">
        <v>7.7719907407407404E-2</v>
      </c>
      <c r="P20" s="49"/>
      <c r="Q20" s="22"/>
      <c r="R20" s="21"/>
      <c r="S20" s="23"/>
      <c r="T20" s="12"/>
      <c r="U20" s="6"/>
      <c r="V20" s="7"/>
      <c r="W20" s="8"/>
      <c r="X20" s="9"/>
      <c r="Y20" s="6"/>
      <c r="Z20" s="7"/>
      <c r="AA20" s="8"/>
      <c r="AB20" s="9"/>
    </row>
    <row r="21" spans="1:28" ht="15" x14ac:dyDescent="0.2">
      <c r="A21" s="75" t="s">
        <v>97</v>
      </c>
      <c r="B21" s="68">
        <v>24</v>
      </c>
      <c r="C21" s="68" t="s">
        <v>292</v>
      </c>
      <c r="D21" s="69" t="s">
        <v>293</v>
      </c>
      <c r="E21" s="70" t="s">
        <v>286</v>
      </c>
      <c r="F21" s="71" t="s">
        <v>294</v>
      </c>
      <c r="G21" s="72" t="s">
        <v>150</v>
      </c>
      <c r="H21" s="72" t="s">
        <v>217</v>
      </c>
      <c r="I21" s="98">
        <f t="shared" si="0"/>
        <v>7.7719907407407404E-2</v>
      </c>
      <c r="J21" s="49">
        <f t="shared" si="1"/>
        <v>3.3564814814814048E-4</v>
      </c>
      <c r="M21" s="6">
        <v>8</v>
      </c>
      <c r="N21" s="7">
        <v>24</v>
      </c>
      <c r="O21" s="81">
        <v>7.7719907407407404E-2</v>
      </c>
      <c r="P21" s="49"/>
      <c r="Q21" s="22"/>
      <c r="R21" s="21"/>
      <c r="S21" s="23"/>
      <c r="T21" s="12"/>
      <c r="U21" s="6"/>
      <c r="V21" s="7"/>
      <c r="W21" s="8"/>
      <c r="X21" s="9"/>
      <c r="Y21" s="6"/>
      <c r="Z21" s="7"/>
      <c r="AA21" s="8"/>
      <c r="AB21" s="9"/>
    </row>
    <row r="22" spans="1:28" ht="15" x14ac:dyDescent="0.2">
      <c r="A22" s="75" t="s">
        <v>95</v>
      </c>
      <c r="B22" s="68">
        <v>95</v>
      </c>
      <c r="C22" s="68" t="s">
        <v>379</v>
      </c>
      <c r="D22" s="69" t="s">
        <v>380</v>
      </c>
      <c r="E22" s="70" t="s">
        <v>381</v>
      </c>
      <c r="F22" s="71">
        <v>13230</v>
      </c>
      <c r="G22" s="72" t="s">
        <v>150</v>
      </c>
      <c r="H22" s="72" t="s">
        <v>330</v>
      </c>
      <c r="I22" s="98">
        <f t="shared" si="0"/>
        <v>7.7719907407407404E-2</v>
      </c>
      <c r="J22" s="49">
        <f t="shared" si="1"/>
        <v>3.3564814814814048E-4</v>
      </c>
      <c r="M22" s="6">
        <v>9</v>
      </c>
      <c r="N22" s="7">
        <v>95</v>
      </c>
      <c r="O22" s="81">
        <v>7.7719907407407404E-2</v>
      </c>
      <c r="P22" s="49"/>
      <c r="Q22" s="22"/>
      <c r="R22" s="21"/>
      <c r="S22" s="23"/>
      <c r="T22" s="12"/>
      <c r="U22" s="6"/>
      <c r="V22" s="7"/>
      <c r="W22" s="8"/>
      <c r="X22" s="9"/>
      <c r="Y22" s="6"/>
      <c r="Z22" s="7"/>
      <c r="AA22" s="8"/>
      <c r="AB22" s="9"/>
    </row>
    <row r="23" spans="1:28" ht="15" x14ac:dyDescent="0.2">
      <c r="A23" s="75" t="s">
        <v>61</v>
      </c>
      <c r="B23" s="68">
        <v>32</v>
      </c>
      <c r="C23" s="68" t="s">
        <v>219</v>
      </c>
      <c r="D23" s="69" t="s">
        <v>220</v>
      </c>
      <c r="E23" s="70" t="s">
        <v>191</v>
      </c>
      <c r="F23" s="71">
        <v>4656</v>
      </c>
      <c r="G23" s="72" t="s">
        <v>150</v>
      </c>
      <c r="H23" s="72" t="s">
        <v>308</v>
      </c>
      <c r="I23" s="98">
        <f t="shared" si="0"/>
        <v>7.7719907407407404E-2</v>
      </c>
      <c r="J23" s="49">
        <f t="shared" si="1"/>
        <v>3.3564814814814048E-4</v>
      </c>
      <c r="M23" s="6">
        <v>10</v>
      </c>
      <c r="N23" s="7">
        <v>32</v>
      </c>
      <c r="O23" s="81">
        <v>7.7719907407407404E-2</v>
      </c>
      <c r="P23" s="49"/>
      <c r="Q23" s="22"/>
      <c r="R23" s="21"/>
      <c r="S23" s="23"/>
      <c r="T23" s="12"/>
      <c r="U23" s="6"/>
      <c r="V23" s="7"/>
      <c r="W23" s="8"/>
      <c r="X23" s="9"/>
      <c r="Y23" s="6"/>
      <c r="Z23" s="7"/>
      <c r="AA23" s="8"/>
      <c r="AB23" s="9"/>
    </row>
    <row r="24" spans="1:28" ht="15" x14ac:dyDescent="0.2">
      <c r="A24" s="75" t="s">
        <v>85</v>
      </c>
      <c r="B24" s="68">
        <v>12</v>
      </c>
      <c r="C24" s="68" t="s">
        <v>259</v>
      </c>
      <c r="D24" s="69" t="s">
        <v>264</v>
      </c>
      <c r="E24" s="70" t="s">
        <v>261</v>
      </c>
      <c r="F24" s="71" t="s">
        <v>265</v>
      </c>
      <c r="G24" s="72" t="s">
        <v>150</v>
      </c>
      <c r="H24" s="72" t="s">
        <v>263</v>
      </c>
      <c r="I24" s="98">
        <f t="shared" si="0"/>
        <v>7.7719907407407404E-2</v>
      </c>
      <c r="J24" s="49">
        <f t="shared" si="1"/>
        <v>3.3564814814814048E-4</v>
      </c>
      <c r="M24" s="6">
        <v>11</v>
      </c>
      <c r="N24" s="7">
        <v>12</v>
      </c>
      <c r="O24" s="81">
        <v>7.7719907407407404E-2</v>
      </c>
      <c r="P24" s="49"/>
      <c r="Q24" s="22"/>
      <c r="R24" s="21"/>
      <c r="S24" s="23"/>
      <c r="T24" s="12"/>
      <c r="U24" s="6"/>
      <c r="V24" s="7"/>
      <c r="W24" s="8"/>
      <c r="X24" s="9"/>
      <c r="Y24" s="6"/>
      <c r="Z24" s="7"/>
      <c r="AA24" s="8"/>
      <c r="AB24" s="9"/>
    </row>
    <row r="25" spans="1:28" ht="15" x14ac:dyDescent="0.2">
      <c r="A25" s="75" t="s">
        <v>94</v>
      </c>
      <c r="B25" s="68">
        <v>51</v>
      </c>
      <c r="C25" s="68" t="s">
        <v>318</v>
      </c>
      <c r="D25" s="69" t="s">
        <v>319</v>
      </c>
      <c r="E25" s="70" t="s">
        <v>172</v>
      </c>
      <c r="F25" s="71">
        <v>7838</v>
      </c>
      <c r="G25" s="72" t="s">
        <v>248</v>
      </c>
      <c r="H25" s="72" t="s">
        <v>320</v>
      </c>
      <c r="I25" s="98">
        <f t="shared" si="0"/>
        <v>7.7719907407407404E-2</v>
      </c>
      <c r="J25" s="49">
        <f t="shared" si="1"/>
        <v>3.3564814814814048E-4</v>
      </c>
      <c r="M25" s="6">
        <v>12</v>
      </c>
      <c r="N25" s="7">
        <v>51</v>
      </c>
      <c r="O25" s="81">
        <v>7.7719907407407404E-2</v>
      </c>
      <c r="P25" s="49"/>
      <c r="Q25" s="22"/>
      <c r="R25" s="21"/>
      <c r="S25" s="23"/>
      <c r="T25" s="12"/>
      <c r="U25" s="6"/>
      <c r="V25" s="7"/>
      <c r="W25" s="8"/>
      <c r="X25" s="9"/>
      <c r="Y25" s="6"/>
      <c r="Z25" s="7"/>
      <c r="AA25" s="8"/>
      <c r="AB25" s="9"/>
    </row>
    <row r="26" spans="1:28" ht="15" x14ac:dyDescent="0.2">
      <c r="A26" s="75" t="s">
        <v>89</v>
      </c>
      <c r="B26" s="68">
        <v>17</v>
      </c>
      <c r="C26" s="68" t="s">
        <v>279</v>
      </c>
      <c r="D26" s="69" t="s">
        <v>280</v>
      </c>
      <c r="E26" s="70" t="s">
        <v>261</v>
      </c>
      <c r="F26" s="71" t="s">
        <v>281</v>
      </c>
      <c r="G26" s="72" t="s">
        <v>248</v>
      </c>
      <c r="H26" s="72" t="s">
        <v>263</v>
      </c>
      <c r="I26" s="98">
        <f t="shared" si="0"/>
        <v>7.7719907407407404E-2</v>
      </c>
      <c r="J26" s="49">
        <f t="shared" si="1"/>
        <v>3.3564814814814048E-4</v>
      </c>
      <c r="M26" s="6">
        <v>14</v>
      </c>
      <c r="N26" s="7">
        <v>17</v>
      </c>
      <c r="O26" s="81">
        <v>7.7719907407407404E-2</v>
      </c>
      <c r="P26" s="49"/>
      <c r="Q26" s="22"/>
      <c r="R26" s="21"/>
      <c r="S26" s="23"/>
      <c r="T26" s="12"/>
      <c r="U26" s="6"/>
      <c r="V26" s="7"/>
      <c r="W26" s="8"/>
      <c r="X26" s="9"/>
      <c r="Y26" s="6"/>
      <c r="Z26" s="7"/>
      <c r="AA26" s="8"/>
      <c r="AB26" s="9"/>
    </row>
    <row r="27" spans="1:28" ht="15" x14ac:dyDescent="0.2">
      <c r="A27" s="75" t="s">
        <v>92</v>
      </c>
      <c r="B27" s="68">
        <v>92</v>
      </c>
      <c r="C27" s="68" t="s">
        <v>316</v>
      </c>
      <c r="D27" s="69" t="s">
        <v>376</v>
      </c>
      <c r="E27" s="70" t="s">
        <v>30</v>
      </c>
      <c r="F27" s="71">
        <v>15733</v>
      </c>
      <c r="G27" s="72" t="s">
        <v>248</v>
      </c>
      <c r="H27" s="72" t="s">
        <v>330</v>
      </c>
      <c r="I27" s="98">
        <f t="shared" si="0"/>
        <v>7.7719907407407404E-2</v>
      </c>
      <c r="J27" s="49">
        <f t="shared" si="1"/>
        <v>3.3564814814814048E-4</v>
      </c>
      <c r="M27" s="6">
        <v>15</v>
      </c>
      <c r="N27" s="7">
        <v>92</v>
      </c>
      <c r="O27" s="81">
        <v>7.7719907407407404E-2</v>
      </c>
      <c r="P27" s="49"/>
      <c r="Q27" s="22"/>
      <c r="R27" s="21"/>
      <c r="S27" s="23"/>
      <c r="T27" s="12"/>
      <c r="U27" s="6"/>
      <c r="V27" s="7"/>
      <c r="W27" s="8"/>
      <c r="X27" s="9"/>
      <c r="Y27" s="6"/>
      <c r="Z27" s="7"/>
      <c r="AA27" s="8"/>
      <c r="AB27" s="9"/>
    </row>
    <row r="28" spans="1:28" ht="15" x14ac:dyDescent="0.2">
      <c r="A28" s="75" t="s">
        <v>91</v>
      </c>
      <c r="B28" s="68">
        <v>83</v>
      </c>
      <c r="C28" s="68" t="s">
        <v>371</v>
      </c>
      <c r="D28" s="69" t="s">
        <v>372</v>
      </c>
      <c r="E28" s="70" t="s">
        <v>182</v>
      </c>
      <c r="F28" s="71">
        <v>7803</v>
      </c>
      <c r="G28" s="72" t="s">
        <v>153</v>
      </c>
      <c r="H28" s="72" t="s">
        <v>326</v>
      </c>
      <c r="I28" s="98">
        <f t="shared" si="0"/>
        <v>7.7719907407407404E-2</v>
      </c>
      <c r="J28" s="49">
        <f t="shared" si="1"/>
        <v>3.3564814814814048E-4</v>
      </c>
      <c r="M28" s="6">
        <v>16</v>
      </c>
      <c r="N28" s="7">
        <v>83</v>
      </c>
      <c r="O28" s="81">
        <v>7.7719907407407404E-2</v>
      </c>
      <c r="P28" s="49"/>
      <c r="Q28" s="22"/>
      <c r="R28" s="21"/>
      <c r="S28" s="23"/>
      <c r="T28" s="12"/>
      <c r="U28" s="6"/>
      <c r="V28" s="7"/>
      <c r="W28" s="8"/>
      <c r="X28" s="9"/>
      <c r="Y28" s="6"/>
      <c r="Z28" s="7"/>
      <c r="AA28" s="8"/>
      <c r="AB28" s="9"/>
    </row>
    <row r="29" spans="1:28" ht="15" x14ac:dyDescent="0.2">
      <c r="A29" s="75" t="s">
        <v>83</v>
      </c>
      <c r="B29" s="68">
        <v>34</v>
      </c>
      <c r="C29" s="68" t="s">
        <v>309</v>
      </c>
      <c r="D29" s="69" t="s">
        <v>310</v>
      </c>
      <c r="E29" s="70" t="s">
        <v>311</v>
      </c>
      <c r="F29" s="71">
        <v>4324</v>
      </c>
      <c r="G29" s="72" t="s">
        <v>248</v>
      </c>
      <c r="H29" s="72" t="s">
        <v>308</v>
      </c>
      <c r="I29" s="98">
        <f t="shared" si="0"/>
        <v>7.7719907407407404E-2</v>
      </c>
      <c r="J29" s="49">
        <f t="shared" si="1"/>
        <v>3.3564814814814048E-4</v>
      </c>
      <c r="M29" s="6">
        <v>17</v>
      </c>
      <c r="N29" s="7">
        <v>34</v>
      </c>
      <c r="O29" s="81">
        <v>7.7719907407407404E-2</v>
      </c>
      <c r="P29" s="49"/>
      <c r="Q29" s="22"/>
      <c r="R29" s="21"/>
      <c r="S29" s="23"/>
      <c r="T29" s="12"/>
      <c r="U29" s="6"/>
      <c r="V29" s="7"/>
      <c r="W29" s="8"/>
      <c r="X29" s="9"/>
      <c r="Y29" s="6"/>
      <c r="Z29" s="7"/>
      <c r="AA29" s="8"/>
      <c r="AB29" s="9"/>
    </row>
    <row r="30" spans="1:28" ht="15" x14ac:dyDescent="0.2">
      <c r="A30" s="75" t="s">
        <v>90</v>
      </c>
      <c r="B30" s="68">
        <v>6</v>
      </c>
      <c r="C30" s="68" t="s">
        <v>256</v>
      </c>
      <c r="D30" s="69" t="s">
        <v>257</v>
      </c>
      <c r="E30" s="70" t="s">
        <v>254</v>
      </c>
      <c r="F30" s="71" t="s">
        <v>258</v>
      </c>
      <c r="G30" s="72" t="s">
        <v>248</v>
      </c>
      <c r="H30" s="72" t="s">
        <v>215</v>
      </c>
      <c r="I30" s="98">
        <f t="shared" si="0"/>
        <v>7.7719907407407404E-2</v>
      </c>
      <c r="J30" s="49">
        <f t="shared" si="1"/>
        <v>3.3564814814814048E-4</v>
      </c>
      <c r="M30" s="6">
        <v>18</v>
      </c>
      <c r="N30" s="7">
        <v>6</v>
      </c>
      <c r="O30" s="81">
        <v>7.7719907407407404E-2</v>
      </c>
      <c r="P30" s="49"/>
      <c r="Q30" s="22"/>
      <c r="R30" s="21"/>
      <c r="S30" s="23"/>
      <c r="T30" s="12"/>
      <c r="U30" s="6"/>
      <c r="V30" s="7"/>
      <c r="W30" s="8"/>
      <c r="X30" s="9"/>
      <c r="Y30" s="6"/>
      <c r="Z30" s="7"/>
      <c r="AA30" s="8"/>
      <c r="AB30" s="9"/>
    </row>
    <row r="31" spans="1:28" ht="15" x14ac:dyDescent="0.2">
      <c r="A31" s="75" t="s">
        <v>74</v>
      </c>
      <c r="B31" s="68">
        <v>64</v>
      </c>
      <c r="C31" s="68" t="s">
        <v>187</v>
      </c>
      <c r="D31" s="69" t="s">
        <v>188</v>
      </c>
      <c r="E31" s="70" t="s">
        <v>24</v>
      </c>
      <c r="F31" s="71">
        <v>11689</v>
      </c>
      <c r="G31" s="72" t="s">
        <v>150</v>
      </c>
      <c r="H31" s="72" t="s">
        <v>216</v>
      </c>
      <c r="I31" s="98">
        <f t="shared" si="0"/>
        <v>7.7719907407407404E-2</v>
      </c>
      <c r="J31" s="49">
        <f t="shared" si="1"/>
        <v>3.3564814814814048E-4</v>
      </c>
      <c r="M31" s="6">
        <v>19</v>
      </c>
      <c r="N31" s="7">
        <v>64</v>
      </c>
      <c r="O31" s="81">
        <v>7.7719907407407404E-2</v>
      </c>
      <c r="P31" s="49"/>
      <c r="Q31" s="22"/>
      <c r="R31" s="21"/>
      <c r="S31" s="23"/>
      <c r="T31" s="12"/>
      <c r="U31" s="6"/>
      <c r="V31" s="7"/>
      <c r="W31" s="8"/>
      <c r="X31" s="9"/>
      <c r="Y31" s="6"/>
      <c r="Z31" s="7"/>
      <c r="AA31" s="8"/>
      <c r="AB31" s="9"/>
    </row>
    <row r="32" spans="1:28" ht="15" x14ac:dyDescent="0.2">
      <c r="A32" s="75" t="s">
        <v>87</v>
      </c>
      <c r="B32" s="68">
        <v>23</v>
      </c>
      <c r="C32" s="68" t="s">
        <v>289</v>
      </c>
      <c r="D32" s="69" t="s">
        <v>290</v>
      </c>
      <c r="E32" s="70" t="s">
        <v>286</v>
      </c>
      <c r="F32" s="71" t="s">
        <v>291</v>
      </c>
      <c r="G32" s="72" t="s">
        <v>150</v>
      </c>
      <c r="H32" s="72" t="s">
        <v>217</v>
      </c>
      <c r="I32" s="98">
        <f t="shared" si="0"/>
        <v>7.7719907407407404E-2</v>
      </c>
      <c r="J32" s="49">
        <f t="shared" si="1"/>
        <v>3.3564814814814048E-4</v>
      </c>
      <c r="M32" s="6">
        <v>20</v>
      </c>
      <c r="N32" s="7">
        <v>23</v>
      </c>
      <c r="O32" s="81">
        <v>7.7719907407407404E-2</v>
      </c>
      <c r="P32" s="49"/>
      <c r="Q32" s="22"/>
      <c r="R32" s="21"/>
      <c r="S32" s="23"/>
      <c r="T32" s="12"/>
      <c r="U32" s="6"/>
      <c r="V32" s="7"/>
      <c r="W32" s="8"/>
      <c r="X32" s="9"/>
      <c r="Y32" s="6"/>
      <c r="Z32" s="7"/>
      <c r="AA32" s="8"/>
      <c r="AB32" s="9"/>
    </row>
    <row r="33" spans="1:28" ht="15" x14ac:dyDescent="0.2">
      <c r="A33" s="75" t="s">
        <v>51</v>
      </c>
      <c r="B33" s="68">
        <v>45</v>
      </c>
      <c r="C33" s="68" t="s">
        <v>163</v>
      </c>
      <c r="D33" s="69" t="s">
        <v>164</v>
      </c>
      <c r="E33" s="70" t="s">
        <v>28</v>
      </c>
      <c r="F33" s="71">
        <v>18866</v>
      </c>
      <c r="G33" s="72" t="s">
        <v>150</v>
      </c>
      <c r="H33" s="72" t="s">
        <v>160</v>
      </c>
      <c r="I33" s="98">
        <f t="shared" si="0"/>
        <v>7.7719907407407404E-2</v>
      </c>
      <c r="J33" s="49">
        <f t="shared" si="1"/>
        <v>3.3564814814814048E-4</v>
      </c>
      <c r="M33" s="6">
        <v>21</v>
      </c>
      <c r="N33" s="7">
        <v>45</v>
      </c>
      <c r="O33" s="81">
        <v>7.7719907407407404E-2</v>
      </c>
      <c r="P33" s="49"/>
      <c r="Q33" s="22"/>
      <c r="R33" s="21"/>
      <c r="S33" s="23"/>
      <c r="T33" s="12"/>
      <c r="U33" s="6"/>
      <c r="V33" s="7"/>
      <c r="W33" s="8"/>
      <c r="X33" s="9"/>
      <c r="Y33" s="6"/>
      <c r="Z33" s="7"/>
      <c r="AA33" s="8"/>
      <c r="AB33" s="9"/>
    </row>
    <row r="34" spans="1:28" ht="15" x14ac:dyDescent="0.2">
      <c r="A34" s="75" t="s">
        <v>88</v>
      </c>
      <c r="B34" s="68">
        <v>66</v>
      </c>
      <c r="C34" s="68" t="s">
        <v>341</v>
      </c>
      <c r="D34" s="69" t="s">
        <v>342</v>
      </c>
      <c r="E34" s="70" t="s">
        <v>24</v>
      </c>
      <c r="F34" s="71">
        <v>13727</v>
      </c>
      <c r="G34" s="72" t="s">
        <v>153</v>
      </c>
      <c r="H34" s="72" t="s">
        <v>216</v>
      </c>
      <c r="I34" s="98">
        <f t="shared" si="0"/>
        <v>7.7719907407407404E-2</v>
      </c>
      <c r="J34" s="49">
        <f t="shared" si="1"/>
        <v>3.3564814814814048E-4</v>
      </c>
      <c r="M34" s="6">
        <v>22</v>
      </c>
      <c r="N34" s="7">
        <v>66</v>
      </c>
      <c r="O34" s="81">
        <v>7.7719907407407404E-2</v>
      </c>
      <c r="P34" s="49"/>
      <c r="Q34" s="22"/>
      <c r="R34" s="21"/>
      <c r="S34" s="23"/>
      <c r="T34" s="12"/>
      <c r="U34" s="6"/>
      <c r="V34" s="7"/>
      <c r="W34" s="8"/>
      <c r="X34" s="9"/>
      <c r="Y34" s="6"/>
      <c r="Z34" s="7"/>
      <c r="AA34" s="8"/>
      <c r="AB34" s="9"/>
    </row>
    <row r="35" spans="1:28" ht="15" x14ac:dyDescent="0.2">
      <c r="A35" s="75" t="s">
        <v>86</v>
      </c>
      <c r="B35" s="68">
        <v>31</v>
      </c>
      <c r="C35" s="68" t="s">
        <v>192</v>
      </c>
      <c r="D35" s="69" t="s">
        <v>223</v>
      </c>
      <c r="E35" s="70" t="s">
        <v>191</v>
      </c>
      <c r="F35" s="71">
        <v>6047</v>
      </c>
      <c r="G35" s="72" t="s">
        <v>150</v>
      </c>
      <c r="H35" s="72" t="s">
        <v>308</v>
      </c>
      <c r="I35" s="98">
        <f t="shared" si="0"/>
        <v>7.7719907407407404E-2</v>
      </c>
      <c r="J35" s="49">
        <f t="shared" si="1"/>
        <v>3.3564814814814048E-4</v>
      </c>
      <c r="M35" s="6">
        <v>23</v>
      </c>
      <c r="N35" s="7">
        <v>31</v>
      </c>
      <c r="O35" s="81">
        <v>7.7719907407407404E-2</v>
      </c>
      <c r="P35" s="49"/>
      <c r="Q35" s="22"/>
      <c r="R35" s="21"/>
      <c r="S35" s="23"/>
      <c r="T35" s="12"/>
      <c r="U35" s="6"/>
      <c r="V35" s="7"/>
      <c r="W35" s="8"/>
      <c r="X35" s="9"/>
      <c r="Y35" s="6"/>
      <c r="Z35" s="7"/>
      <c r="AA35" s="8"/>
      <c r="AB35" s="9"/>
    </row>
    <row r="36" spans="1:28" ht="15" x14ac:dyDescent="0.2">
      <c r="A36" s="75" t="s">
        <v>84</v>
      </c>
      <c r="B36" s="68">
        <v>94</v>
      </c>
      <c r="C36" s="68" t="s">
        <v>175</v>
      </c>
      <c r="D36" s="69" t="s">
        <v>176</v>
      </c>
      <c r="E36" s="70" t="s">
        <v>30</v>
      </c>
      <c r="F36" s="71">
        <v>9614</v>
      </c>
      <c r="G36" s="72" t="s">
        <v>150</v>
      </c>
      <c r="H36" s="72" t="s">
        <v>330</v>
      </c>
      <c r="I36" s="98">
        <f t="shared" si="0"/>
        <v>7.7719907407407404E-2</v>
      </c>
      <c r="J36" s="49">
        <f t="shared" si="1"/>
        <v>3.3564814814814048E-4</v>
      </c>
      <c r="M36" s="6">
        <v>24</v>
      </c>
      <c r="N36" s="7">
        <v>94</v>
      </c>
      <c r="O36" s="81">
        <v>7.7719907407407404E-2</v>
      </c>
      <c r="P36" s="49"/>
      <c r="Q36" s="22"/>
      <c r="R36" s="21"/>
      <c r="S36" s="23"/>
      <c r="T36" s="12"/>
      <c r="U36" s="6"/>
      <c r="V36" s="7"/>
      <c r="W36" s="8"/>
      <c r="X36" s="9"/>
      <c r="Y36" s="6"/>
      <c r="Z36" s="7"/>
      <c r="AA36" s="8"/>
      <c r="AB36" s="9"/>
    </row>
    <row r="37" spans="1:28" ht="15" x14ac:dyDescent="0.2">
      <c r="A37" s="75" t="s">
        <v>80</v>
      </c>
      <c r="B37" s="68">
        <v>76</v>
      </c>
      <c r="C37" s="68" t="s">
        <v>362</v>
      </c>
      <c r="D37" s="69" t="s">
        <v>363</v>
      </c>
      <c r="E37" s="70" t="s">
        <v>22</v>
      </c>
      <c r="F37" s="71">
        <v>9508</v>
      </c>
      <c r="G37" s="72" t="s">
        <v>150</v>
      </c>
      <c r="H37" s="72" t="s">
        <v>353</v>
      </c>
      <c r="I37" s="98">
        <f t="shared" si="0"/>
        <v>7.7719907407407404E-2</v>
      </c>
      <c r="J37" s="49">
        <f t="shared" si="1"/>
        <v>3.3564814814814048E-4</v>
      </c>
      <c r="M37" s="6">
        <v>25</v>
      </c>
      <c r="N37" s="7">
        <v>76</v>
      </c>
      <c r="O37" s="81">
        <v>7.7719907407407404E-2</v>
      </c>
      <c r="P37" s="49"/>
      <c r="Q37" s="22"/>
      <c r="R37" s="21"/>
      <c r="S37" s="23"/>
      <c r="T37" s="12"/>
      <c r="U37" s="6"/>
      <c r="V37" s="7"/>
      <c r="W37" s="8"/>
      <c r="X37" s="9"/>
      <c r="Y37" s="6"/>
      <c r="Z37" s="7"/>
      <c r="AA37" s="8"/>
      <c r="AB37" s="9"/>
    </row>
    <row r="38" spans="1:28" ht="15" x14ac:dyDescent="0.2">
      <c r="A38" s="75" t="s">
        <v>82</v>
      </c>
      <c r="B38" s="68">
        <v>22</v>
      </c>
      <c r="C38" s="68" t="s">
        <v>156</v>
      </c>
      <c r="D38" s="69" t="s">
        <v>157</v>
      </c>
      <c r="E38" s="70" t="s">
        <v>286</v>
      </c>
      <c r="F38" s="71" t="s">
        <v>288</v>
      </c>
      <c r="G38" s="72" t="s">
        <v>150</v>
      </c>
      <c r="H38" s="72" t="s">
        <v>217</v>
      </c>
      <c r="I38" s="98">
        <f t="shared" si="0"/>
        <v>7.7719907407407404E-2</v>
      </c>
      <c r="J38" s="49">
        <f t="shared" si="1"/>
        <v>3.3564814814814048E-4</v>
      </c>
      <c r="M38" s="6">
        <v>26</v>
      </c>
      <c r="N38" s="7">
        <v>22</v>
      </c>
      <c r="O38" s="81">
        <v>7.7719907407407404E-2</v>
      </c>
      <c r="P38" s="49"/>
      <c r="Q38" s="22"/>
      <c r="R38" s="21"/>
      <c r="S38" s="23"/>
      <c r="T38" s="12"/>
      <c r="U38" s="6"/>
      <c r="V38" s="7"/>
      <c r="W38" s="8"/>
      <c r="X38" s="9"/>
      <c r="Y38" s="6"/>
      <c r="Z38" s="7"/>
      <c r="AA38" s="8"/>
      <c r="AB38" s="9"/>
    </row>
    <row r="39" spans="1:28" ht="15" x14ac:dyDescent="0.2">
      <c r="A39" s="75" t="s">
        <v>81</v>
      </c>
      <c r="B39" s="68">
        <v>13</v>
      </c>
      <c r="C39" s="68" t="s">
        <v>266</v>
      </c>
      <c r="D39" s="69" t="s">
        <v>267</v>
      </c>
      <c r="E39" s="70" t="s">
        <v>268</v>
      </c>
      <c r="F39" s="71" t="s">
        <v>269</v>
      </c>
      <c r="G39" s="72" t="s">
        <v>248</v>
      </c>
      <c r="H39" s="72" t="s">
        <v>263</v>
      </c>
      <c r="I39" s="98">
        <f t="shared" si="0"/>
        <v>7.7719907407407404E-2</v>
      </c>
      <c r="J39" s="49">
        <f t="shared" si="1"/>
        <v>3.3564814814814048E-4</v>
      </c>
      <c r="M39" s="6">
        <v>27</v>
      </c>
      <c r="N39" s="7">
        <v>13</v>
      </c>
      <c r="O39" s="81">
        <v>7.7719907407407404E-2</v>
      </c>
      <c r="P39" s="49"/>
      <c r="Q39" s="22"/>
      <c r="R39" s="21"/>
      <c r="S39" s="23"/>
      <c r="T39" s="12"/>
      <c r="U39" s="6"/>
      <c r="V39" s="7"/>
      <c r="W39" s="8"/>
      <c r="X39" s="9"/>
      <c r="Y39" s="6"/>
      <c r="Z39" s="7"/>
      <c r="AA39" s="8"/>
      <c r="AB39" s="9"/>
    </row>
    <row r="40" spans="1:28" ht="15" x14ac:dyDescent="0.2">
      <c r="A40" s="75" t="s">
        <v>79</v>
      </c>
      <c r="B40" s="68">
        <v>72</v>
      </c>
      <c r="C40" s="68" t="s">
        <v>354</v>
      </c>
      <c r="D40" s="69" t="s">
        <v>355</v>
      </c>
      <c r="E40" s="70" t="s">
        <v>352</v>
      </c>
      <c r="F40" s="71">
        <v>17888</v>
      </c>
      <c r="G40" s="72" t="s">
        <v>150</v>
      </c>
      <c r="H40" s="72" t="s">
        <v>353</v>
      </c>
      <c r="I40" s="98">
        <f t="shared" si="0"/>
        <v>7.7719907407407404E-2</v>
      </c>
      <c r="J40" s="49">
        <f t="shared" si="1"/>
        <v>3.3564814814814048E-4</v>
      </c>
      <c r="M40" s="6">
        <v>28</v>
      </c>
      <c r="N40" s="7">
        <v>72</v>
      </c>
      <c r="O40" s="81">
        <v>7.7719907407407404E-2</v>
      </c>
      <c r="P40" s="49"/>
      <c r="Q40" s="22"/>
      <c r="R40" s="21"/>
      <c r="S40" s="23"/>
      <c r="T40" s="12"/>
      <c r="U40" s="6"/>
      <c r="V40" s="7"/>
      <c r="W40" s="8"/>
      <c r="X40" s="9"/>
      <c r="Y40" s="6"/>
      <c r="Z40" s="7"/>
      <c r="AA40" s="8"/>
      <c r="AB40" s="9"/>
    </row>
    <row r="41" spans="1:28" ht="15" x14ac:dyDescent="0.2">
      <c r="A41" s="75" t="s">
        <v>64</v>
      </c>
      <c r="B41" s="68">
        <v>15</v>
      </c>
      <c r="C41" s="68" t="s">
        <v>273</v>
      </c>
      <c r="D41" s="69" t="s">
        <v>274</v>
      </c>
      <c r="E41" s="70" t="s">
        <v>261</v>
      </c>
      <c r="F41" s="71" t="s">
        <v>275</v>
      </c>
      <c r="G41" s="72" t="s">
        <v>248</v>
      </c>
      <c r="H41" s="72" t="s">
        <v>263</v>
      </c>
      <c r="I41" s="98">
        <f t="shared" si="0"/>
        <v>7.7719907407407404E-2</v>
      </c>
      <c r="J41" s="49">
        <f t="shared" si="1"/>
        <v>3.3564814814814048E-4</v>
      </c>
      <c r="M41" s="6">
        <v>30</v>
      </c>
      <c r="N41" s="7">
        <v>15</v>
      </c>
      <c r="O41" s="81">
        <v>7.7719907407407404E-2</v>
      </c>
      <c r="P41" s="49"/>
      <c r="Q41" s="22"/>
      <c r="R41" s="21"/>
      <c r="S41" s="23"/>
      <c r="T41" s="12"/>
      <c r="U41" s="6"/>
      <c r="V41" s="7"/>
      <c r="W41" s="8"/>
      <c r="X41" s="9"/>
      <c r="Y41" s="6"/>
      <c r="Z41" s="7"/>
      <c r="AA41" s="8"/>
      <c r="AB41" s="9"/>
    </row>
    <row r="42" spans="1:28" ht="15" x14ac:dyDescent="0.2">
      <c r="A42" s="75" t="s">
        <v>77</v>
      </c>
      <c r="B42" s="68">
        <v>14</v>
      </c>
      <c r="C42" s="68" t="s">
        <v>270</v>
      </c>
      <c r="D42" s="69" t="s">
        <v>271</v>
      </c>
      <c r="E42" s="70" t="s">
        <v>261</v>
      </c>
      <c r="F42" s="71" t="s">
        <v>272</v>
      </c>
      <c r="G42" s="72" t="s">
        <v>248</v>
      </c>
      <c r="H42" s="72" t="s">
        <v>263</v>
      </c>
      <c r="I42" s="98">
        <f t="shared" si="0"/>
        <v>7.7719907407407404E-2</v>
      </c>
      <c r="J42" s="49">
        <f t="shared" si="1"/>
        <v>3.3564814814814048E-4</v>
      </c>
      <c r="M42" s="6">
        <v>31</v>
      </c>
      <c r="N42" s="7">
        <v>14</v>
      </c>
      <c r="O42" s="81">
        <v>7.7719907407407404E-2</v>
      </c>
      <c r="P42" s="49"/>
      <c r="Q42" s="22"/>
      <c r="R42" s="21"/>
      <c r="S42" s="23"/>
      <c r="T42" s="12"/>
      <c r="U42" s="6"/>
      <c r="V42" s="7"/>
      <c r="W42" s="8"/>
      <c r="X42" s="9"/>
      <c r="Y42" s="6"/>
      <c r="Z42" s="7"/>
      <c r="AA42" s="8"/>
      <c r="AB42" s="9"/>
    </row>
    <row r="43" spans="1:28" ht="15" x14ac:dyDescent="0.2">
      <c r="A43" s="75" t="s">
        <v>71</v>
      </c>
      <c r="B43" s="68">
        <v>93</v>
      </c>
      <c r="C43" s="68" t="s">
        <v>377</v>
      </c>
      <c r="D43" s="69" t="s">
        <v>378</v>
      </c>
      <c r="E43" s="70" t="s">
        <v>158</v>
      </c>
      <c r="F43" s="71">
        <v>9623</v>
      </c>
      <c r="G43" s="72" t="s">
        <v>153</v>
      </c>
      <c r="H43" s="72" t="s">
        <v>330</v>
      </c>
      <c r="I43" s="98">
        <f t="shared" si="0"/>
        <v>7.7719907407407404E-2</v>
      </c>
      <c r="J43" s="49">
        <f t="shared" si="1"/>
        <v>3.3564814814814048E-4</v>
      </c>
      <c r="M43" s="6">
        <v>32</v>
      </c>
      <c r="N43" s="7">
        <v>93</v>
      </c>
      <c r="O43" s="81">
        <v>7.7719907407407404E-2</v>
      </c>
      <c r="P43" s="49"/>
      <c r="Q43" s="22"/>
      <c r="R43" s="21"/>
      <c r="S43" s="23"/>
      <c r="T43" s="12"/>
      <c r="U43" s="6"/>
      <c r="V43" s="7"/>
      <c r="W43" s="8"/>
      <c r="X43" s="9"/>
      <c r="Y43" s="6"/>
      <c r="Z43" s="7"/>
      <c r="AA43" s="8"/>
      <c r="AB43" s="9"/>
    </row>
    <row r="44" spans="1:28" ht="15" x14ac:dyDescent="0.2">
      <c r="A44" s="75" t="s">
        <v>75</v>
      </c>
      <c r="B44" s="68">
        <v>44</v>
      </c>
      <c r="C44" s="68" t="s">
        <v>161</v>
      </c>
      <c r="D44" s="69" t="s">
        <v>162</v>
      </c>
      <c r="E44" s="70" t="s">
        <v>28</v>
      </c>
      <c r="F44" s="71">
        <v>11093</v>
      </c>
      <c r="G44" s="72" t="s">
        <v>150</v>
      </c>
      <c r="H44" s="72" t="s">
        <v>160</v>
      </c>
      <c r="I44" s="98">
        <f t="shared" ref="I44:I77" si="2">(O44+S44+W44+AA44+AC44)-(P44+T44+X44+AB44)</f>
        <v>7.7719907407407404E-2</v>
      </c>
      <c r="J44" s="49">
        <f t="shared" ref="J44:J75" si="3">I44-$I$12</f>
        <v>3.3564814814814048E-4</v>
      </c>
      <c r="M44" s="6">
        <v>33</v>
      </c>
      <c r="N44" s="7">
        <v>44</v>
      </c>
      <c r="O44" s="81">
        <v>7.7719907407407404E-2</v>
      </c>
      <c r="P44" s="49"/>
      <c r="Q44" s="22"/>
      <c r="R44" s="21"/>
      <c r="S44" s="23"/>
      <c r="T44" s="12"/>
      <c r="U44" s="6"/>
      <c r="V44" s="7"/>
      <c r="W44" s="8"/>
      <c r="X44" s="9"/>
      <c r="Y44" s="6"/>
      <c r="Z44" s="7"/>
      <c r="AA44" s="8"/>
      <c r="AB44" s="9"/>
    </row>
    <row r="45" spans="1:28" ht="15" x14ac:dyDescent="0.2">
      <c r="A45" s="75" t="s">
        <v>63</v>
      </c>
      <c r="B45" s="68">
        <v>82</v>
      </c>
      <c r="C45" s="68" t="s">
        <v>369</v>
      </c>
      <c r="D45" s="69" t="s">
        <v>370</v>
      </c>
      <c r="E45" s="70" t="s">
        <v>29</v>
      </c>
      <c r="F45" s="71">
        <v>18248</v>
      </c>
      <c r="G45" s="72" t="s">
        <v>248</v>
      </c>
      <c r="H45" s="72" t="s">
        <v>326</v>
      </c>
      <c r="I45" s="98">
        <f t="shared" si="2"/>
        <v>7.7719907407407404E-2</v>
      </c>
      <c r="J45" s="49">
        <f t="shared" si="3"/>
        <v>3.3564814814814048E-4</v>
      </c>
      <c r="M45" s="6">
        <v>34</v>
      </c>
      <c r="N45" s="7">
        <v>82</v>
      </c>
      <c r="O45" s="81">
        <v>7.7719907407407404E-2</v>
      </c>
      <c r="P45" s="49"/>
      <c r="Q45" s="22"/>
      <c r="R45" s="21"/>
      <c r="S45" s="23"/>
      <c r="T45" s="12"/>
      <c r="U45" s="6"/>
      <c r="V45" s="7"/>
      <c r="W45" s="8"/>
      <c r="X45" s="9"/>
      <c r="Y45" s="6"/>
      <c r="Z45" s="7"/>
      <c r="AA45" s="8"/>
      <c r="AB45" s="9"/>
    </row>
    <row r="46" spans="1:28" ht="15" x14ac:dyDescent="0.2">
      <c r="A46" s="75" t="s">
        <v>73</v>
      </c>
      <c r="B46" s="68">
        <v>71</v>
      </c>
      <c r="C46" s="68" t="s">
        <v>350</v>
      </c>
      <c r="D46" s="69" t="s">
        <v>351</v>
      </c>
      <c r="E46" s="70" t="s">
        <v>352</v>
      </c>
      <c r="F46" s="71">
        <v>14658</v>
      </c>
      <c r="G46" s="72" t="s">
        <v>153</v>
      </c>
      <c r="H46" s="72" t="s">
        <v>353</v>
      </c>
      <c r="I46" s="98">
        <f t="shared" si="2"/>
        <v>7.7719907407407404E-2</v>
      </c>
      <c r="J46" s="49">
        <f t="shared" si="3"/>
        <v>3.3564814814814048E-4</v>
      </c>
      <c r="M46" s="6">
        <v>35</v>
      </c>
      <c r="N46" s="7">
        <v>71</v>
      </c>
      <c r="O46" s="81">
        <v>7.7719907407407404E-2</v>
      </c>
      <c r="P46" s="49"/>
      <c r="Q46" s="22"/>
      <c r="R46" s="21"/>
      <c r="S46" s="23"/>
      <c r="T46" s="12"/>
      <c r="U46" s="6"/>
      <c r="V46" s="7"/>
      <c r="W46" s="8"/>
      <c r="X46" s="9"/>
      <c r="Y46" s="6"/>
      <c r="Z46" s="7"/>
      <c r="AA46" s="8"/>
      <c r="AB46" s="9"/>
    </row>
    <row r="47" spans="1:28" ht="15" x14ac:dyDescent="0.2">
      <c r="A47" s="75" t="s">
        <v>72</v>
      </c>
      <c r="B47" s="68">
        <v>41</v>
      </c>
      <c r="C47" s="68" t="s">
        <v>312</v>
      </c>
      <c r="D47" s="69" t="s">
        <v>313</v>
      </c>
      <c r="E47" s="70" t="s">
        <v>28</v>
      </c>
      <c r="F47" s="71">
        <v>14513</v>
      </c>
      <c r="G47" s="72" t="s">
        <v>150</v>
      </c>
      <c r="H47" s="72" t="s">
        <v>160</v>
      </c>
      <c r="I47" s="98">
        <f t="shared" si="2"/>
        <v>7.7719907407407404E-2</v>
      </c>
      <c r="J47" s="49">
        <f t="shared" si="3"/>
        <v>3.3564814814814048E-4</v>
      </c>
      <c r="M47" s="6">
        <v>36</v>
      </c>
      <c r="N47" s="7">
        <v>41</v>
      </c>
      <c r="O47" s="81">
        <v>7.7719907407407404E-2</v>
      </c>
      <c r="P47" s="49"/>
      <c r="Q47" s="22"/>
      <c r="R47" s="21"/>
      <c r="S47" s="23"/>
      <c r="T47" s="12"/>
      <c r="U47" s="6"/>
      <c r="V47" s="7"/>
      <c r="W47" s="8"/>
      <c r="X47" s="9"/>
      <c r="Y47" s="6"/>
      <c r="Z47" s="7"/>
      <c r="AA47" s="8"/>
      <c r="AB47" s="9"/>
    </row>
    <row r="48" spans="1:28" ht="15" x14ac:dyDescent="0.2">
      <c r="A48" s="75" t="s">
        <v>70</v>
      </c>
      <c r="B48" s="68">
        <v>74</v>
      </c>
      <c r="C48" s="68" t="s">
        <v>358</v>
      </c>
      <c r="D48" s="69" t="s">
        <v>359</v>
      </c>
      <c r="E48" s="70" t="s">
        <v>352</v>
      </c>
      <c r="F48" s="71">
        <v>9628</v>
      </c>
      <c r="G48" s="72" t="s">
        <v>248</v>
      </c>
      <c r="H48" s="72" t="s">
        <v>353</v>
      </c>
      <c r="I48" s="98">
        <f t="shared" si="2"/>
        <v>7.7719907407407404E-2</v>
      </c>
      <c r="J48" s="49">
        <f t="shared" si="3"/>
        <v>3.3564814814814048E-4</v>
      </c>
      <c r="M48" s="6">
        <v>37</v>
      </c>
      <c r="N48" s="7">
        <v>74</v>
      </c>
      <c r="O48" s="81">
        <v>7.7719907407407404E-2</v>
      </c>
      <c r="P48" s="49"/>
      <c r="Q48" s="22"/>
      <c r="R48" s="21"/>
      <c r="S48" s="23"/>
      <c r="T48" s="12"/>
      <c r="U48" s="6"/>
      <c r="V48" s="7"/>
      <c r="W48" s="8"/>
      <c r="X48" s="9"/>
      <c r="Y48" s="6"/>
      <c r="Z48" s="7"/>
      <c r="AA48" s="8"/>
      <c r="AB48" s="9"/>
    </row>
    <row r="49" spans="1:28" ht="15" x14ac:dyDescent="0.2">
      <c r="A49" s="75" t="s">
        <v>69</v>
      </c>
      <c r="B49" s="68">
        <v>53</v>
      </c>
      <c r="C49" s="68" t="s">
        <v>170</v>
      </c>
      <c r="D49" s="69" t="s">
        <v>171</v>
      </c>
      <c r="E49" s="70" t="s">
        <v>172</v>
      </c>
      <c r="F49" s="71">
        <v>10724</v>
      </c>
      <c r="G49" s="72" t="s">
        <v>150</v>
      </c>
      <c r="H49" s="72" t="s">
        <v>320</v>
      </c>
      <c r="I49" s="98">
        <f t="shared" si="2"/>
        <v>7.7719907407407404E-2</v>
      </c>
      <c r="J49" s="49">
        <f t="shared" si="3"/>
        <v>3.3564814814814048E-4</v>
      </c>
      <c r="M49" s="6">
        <v>38</v>
      </c>
      <c r="N49" s="7">
        <v>53</v>
      </c>
      <c r="O49" s="81">
        <v>7.7719907407407404E-2</v>
      </c>
      <c r="P49" s="49"/>
      <c r="Q49" s="22"/>
      <c r="R49" s="21"/>
      <c r="S49" s="23"/>
      <c r="T49" s="12"/>
      <c r="U49" s="6"/>
      <c r="V49" s="7"/>
      <c r="W49" s="8"/>
      <c r="X49" s="9"/>
      <c r="Y49" s="6"/>
      <c r="Z49" s="7"/>
      <c r="AA49" s="8"/>
      <c r="AB49" s="9"/>
    </row>
    <row r="50" spans="1:28" ht="15" x14ac:dyDescent="0.2">
      <c r="A50" s="75" t="s">
        <v>67</v>
      </c>
      <c r="B50" s="68">
        <v>91</v>
      </c>
      <c r="C50" s="68" t="s">
        <v>373</v>
      </c>
      <c r="D50" s="69" t="s">
        <v>374</v>
      </c>
      <c r="E50" s="70" t="s">
        <v>375</v>
      </c>
      <c r="F50" s="71">
        <v>14355</v>
      </c>
      <c r="G50" s="72" t="s">
        <v>248</v>
      </c>
      <c r="H50" s="72" t="s">
        <v>330</v>
      </c>
      <c r="I50" s="98">
        <f t="shared" si="2"/>
        <v>7.7719907407407404E-2</v>
      </c>
      <c r="J50" s="49">
        <f t="shared" si="3"/>
        <v>3.3564814814814048E-4</v>
      </c>
      <c r="M50" s="6">
        <v>39</v>
      </c>
      <c r="N50" s="7">
        <v>91</v>
      </c>
      <c r="O50" s="81">
        <v>7.7719907407407404E-2</v>
      </c>
      <c r="P50" s="49"/>
      <c r="Q50" s="22"/>
      <c r="R50" s="21"/>
      <c r="S50" s="23"/>
      <c r="T50" s="12"/>
      <c r="U50" s="6"/>
      <c r="V50" s="7"/>
      <c r="W50" s="8"/>
      <c r="X50" s="9"/>
      <c r="Y50" s="6"/>
      <c r="Z50" s="7"/>
      <c r="AA50" s="8"/>
      <c r="AB50" s="9"/>
    </row>
    <row r="51" spans="1:28" ht="15" x14ac:dyDescent="0.2">
      <c r="A51" s="75" t="s">
        <v>66</v>
      </c>
      <c r="B51" s="68">
        <v>73</v>
      </c>
      <c r="C51" s="68" t="s">
        <v>356</v>
      </c>
      <c r="D51" s="69" t="s">
        <v>357</v>
      </c>
      <c r="E51" s="70" t="s">
        <v>352</v>
      </c>
      <c r="F51" s="71">
        <v>5463</v>
      </c>
      <c r="G51" s="72" t="s">
        <v>150</v>
      </c>
      <c r="H51" s="72" t="s">
        <v>353</v>
      </c>
      <c r="I51" s="98">
        <f t="shared" si="2"/>
        <v>7.7719907407407404E-2</v>
      </c>
      <c r="J51" s="49">
        <f t="shared" si="3"/>
        <v>3.3564814814814048E-4</v>
      </c>
      <c r="M51" s="6">
        <v>40</v>
      </c>
      <c r="N51" s="7">
        <v>73</v>
      </c>
      <c r="O51" s="81">
        <v>7.7719907407407404E-2</v>
      </c>
      <c r="P51" s="49"/>
      <c r="Q51" s="22"/>
      <c r="R51" s="21"/>
      <c r="S51" s="23"/>
      <c r="T51" s="12"/>
      <c r="U51" s="6"/>
      <c r="V51" s="7"/>
      <c r="W51" s="8"/>
      <c r="X51" s="9"/>
      <c r="Y51" s="6"/>
      <c r="Z51" s="7"/>
      <c r="AA51" s="8"/>
      <c r="AB51" s="9"/>
    </row>
    <row r="52" spans="1:28" ht="15" x14ac:dyDescent="0.2">
      <c r="A52" s="75" t="s">
        <v>55</v>
      </c>
      <c r="B52" s="68">
        <v>16</v>
      </c>
      <c r="C52" s="68" t="s">
        <v>276</v>
      </c>
      <c r="D52" s="69" t="s">
        <v>277</v>
      </c>
      <c r="E52" s="70" t="s">
        <v>261</v>
      </c>
      <c r="F52" s="71" t="s">
        <v>278</v>
      </c>
      <c r="G52" s="72" t="s">
        <v>248</v>
      </c>
      <c r="H52" s="72" t="s">
        <v>263</v>
      </c>
      <c r="I52" s="98">
        <f t="shared" si="2"/>
        <v>7.7719907407407404E-2</v>
      </c>
      <c r="J52" s="49">
        <f t="shared" si="3"/>
        <v>3.3564814814814048E-4</v>
      </c>
      <c r="M52" s="6">
        <v>41</v>
      </c>
      <c r="N52" s="7">
        <v>16</v>
      </c>
      <c r="O52" s="81">
        <v>7.7719907407407404E-2</v>
      </c>
      <c r="P52" s="49"/>
      <c r="Q52" s="22"/>
      <c r="R52" s="21"/>
      <c r="S52" s="23"/>
      <c r="T52" s="12"/>
      <c r="U52" s="6"/>
      <c r="V52" s="7"/>
      <c r="W52" s="8"/>
      <c r="X52" s="9"/>
      <c r="Y52" s="6"/>
      <c r="Z52" s="7"/>
      <c r="AA52" s="8"/>
      <c r="AB52" s="9"/>
    </row>
    <row r="53" spans="1:28" ht="15" x14ac:dyDescent="0.2">
      <c r="A53" s="75" t="s">
        <v>65</v>
      </c>
      <c r="B53" s="68">
        <v>33</v>
      </c>
      <c r="C53" s="68" t="s">
        <v>221</v>
      </c>
      <c r="D53" s="69" t="s">
        <v>222</v>
      </c>
      <c r="E53" s="70" t="s">
        <v>191</v>
      </c>
      <c r="F53" s="71">
        <v>5407</v>
      </c>
      <c r="G53" s="72" t="s">
        <v>150</v>
      </c>
      <c r="H53" s="72" t="s">
        <v>308</v>
      </c>
      <c r="I53" s="98">
        <f t="shared" si="2"/>
        <v>7.7719907407407404E-2</v>
      </c>
      <c r="J53" s="49">
        <f t="shared" si="3"/>
        <v>3.3564814814814048E-4</v>
      </c>
      <c r="M53" s="6">
        <v>42</v>
      </c>
      <c r="N53" s="7">
        <v>33</v>
      </c>
      <c r="O53" s="81">
        <v>7.7719907407407404E-2</v>
      </c>
      <c r="P53" s="49"/>
      <c r="Q53" s="22"/>
      <c r="R53" s="21"/>
      <c r="S53" s="23"/>
      <c r="T53" s="12"/>
      <c r="U53" s="6"/>
      <c r="V53" s="7"/>
      <c r="W53" s="8"/>
      <c r="X53" s="9"/>
      <c r="Y53" s="6"/>
      <c r="Z53" s="7"/>
      <c r="AA53" s="8"/>
      <c r="AB53" s="9"/>
    </row>
    <row r="54" spans="1:28" ht="15" x14ac:dyDescent="0.2">
      <c r="A54" s="75" t="s">
        <v>57</v>
      </c>
      <c r="B54" s="68">
        <v>77</v>
      </c>
      <c r="C54" s="68" t="s">
        <v>364</v>
      </c>
      <c r="D54" s="69" t="s">
        <v>365</v>
      </c>
      <c r="E54" s="70" t="s">
        <v>366</v>
      </c>
      <c r="F54" s="71">
        <v>8606</v>
      </c>
      <c r="G54" s="72" t="s">
        <v>248</v>
      </c>
      <c r="H54" s="72" t="s">
        <v>353</v>
      </c>
      <c r="I54" s="98">
        <f t="shared" si="2"/>
        <v>7.7719907407407404E-2</v>
      </c>
      <c r="J54" s="49">
        <f t="shared" si="3"/>
        <v>3.3564814814814048E-4</v>
      </c>
      <c r="M54" s="6">
        <v>43</v>
      </c>
      <c r="N54" s="7">
        <v>77</v>
      </c>
      <c r="O54" s="81">
        <v>7.7719907407407404E-2</v>
      </c>
      <c r="P54" s="49"/>
      <c r="Q54" s="22"/>
      <c r="R54" s="21"/>
      <c r="S54" s="23"/>
      <c r="T54" s="12"/>
      <c r="U54" s="6"/>
      <c r="V54" s="7"/>
      <c r="W54" s="8"/>
      <c r="X54" s="9"/>
      <c r="Y54" s="6"/>
      <c r="Z54" s="7"/>
      <c r="AA54" s="8"/>
      <c r="AB54" s="9"/>
    </row>
    <row r="55" spans="1:28" ht="15" x14ac:dyDescent="0.2">
      <c r="A55" s="75" t="s">
        <v>62</v>
      </c>
      <c r="B55" s="68">
        <v>81</v>
      </c>
      <c r="C55" s="68" t="s">
        <v>367</v>
      </c>
      <c r="D55" s="69" t="s">
        <v>368</v>
      </c>
      <c r="E55" s="70" t="s">
        <v>29</v>
      </c>
      <c r="F55" s="71">
        <v>17408</v>
      </c>
      <c r="G55" s="72" t="s">
        <v>248</v>
      </c>
      <c r="H55" s="72" t="s">
        <v>326</v>
      </c>
      <c r="I55" s="98">
        <f t="shared" si="2"/>
        <v>7.7719907407407404E-2</v>
      </c>
      <c r="J55" s="49">
        <f t="shared" si="3"/>
        <v>3.3564814814814048E-4</v>
      </c>
      <c r="M55" s="6">
        <v>44</v>
      </c>
      <c r="N55" s="7">
        <v>81</v>
      </c>
      <c r="O55" s="81">
        <v>7.7719907407407404E-2</v>
      </c>
      <c r="P55" s="49"/>
      <c r="Q55" s="22"/>
      <c r="R55" s="21"/>
      <c r="S55" s="23"/>
      <c r="T55" s="12"/>
      <c r="U55" s="6"/>
      <c r="V55" s="7"/>
      <c r="W55" s="8"/>
      <c r="X55" s="9"/>
      <c r="Y55" s="6"/>
      <c r="Z55" s="7"/>
      <c r="AA55" s="8"/>
      <c r="AB55" s="9"/>
    </row>
    <row r="56" spans="1:28" ht="15" x14ac:dyDescent="0.2">
      <c r="A56" s="75" t="s">
        <v>60</v>
      </c>
      <c r="B56" s="68">
        <v>56</v>
      </c>
      <c r="C56" s="68" t="s">
        <v>177</v>
      </c>
      <c r="D56" s="69" t="s">
        <v>178</v>
      </c>
      <c r="E56" s="70" t="s">
        <v>179</v>
      </c>
      <c r="F56" s="71">
        <v>11073</v>
      </c>
      <c r="G56" s="72" t="s">
        <v>150</v>
      </c>
      <c r="H56" s="72" t="s">
        <v>320</v>
      </c>
      <c r="I56" s="98">
        <f t="shared" si="2"/>
        <v>7.7719907407407404E-2</v>
      </c>
      <c r="J56" s="49">
        <f t="shared" si="3"/>
        <v>3.3564814814814048E-4</v>
      </c>
      <c r="M56" s="6">
        <v>45</v>
      </c>
      <c r="N56" s="7">
        <v>56</v>
      </c>
      <c r="O56" s="81">
        <v>7.7719907407407404E-2</v>
      </c>
      <c r="P56" s="49"/>
      <c r="Q56" s="22"/>
      <c r="R56" s="21"/>
      <c r="S56" s="23"/>
      <c r="T56" s="12"/>
      <c r="U56" s="6"/>
      <c r="V56" s="7"/>
      <c r="W56" s="8"/>
      <c r="X56" s="9"/>
      <c r="Y56" s="6"/>
      <c r="Z56" s="7"/>
      <c r="AA56" s="8"/>
      <c r="AB56" s="9"/>
    </row>
    <row r="57" spans="1:28" ht="15" x14ac:dyDescent="0.2">
      <c r="A57" s="75" t="s">
        <v>59</v>
      </c>
      <c r="B57" s="68">
        <v>26</v>
      </c>
      <c r="C57" s="68" t="s">
        <v>298</v>
      </c>
      <c r="D57" s="69" t="s">
        <v>299</v>
      </c>
      <c r="E57" s="70" t="s">
        <v>286</v>
      </c>
      <c r="F57" s="71" t="s">
        <v>155</v>
      </c>
      <c r="G57" s="72" t="s">
        <v>248</v>
      </c>
      <c r="H57" s="72" t="s">
        <v>217</v>
      </c>
      <c r="I57" s="98">
        <f t="shared" si="2"/>
        <v>7.7719907407407404E-2</v>
      </c>
      <c r="J57" s="49">
        <f t="shared" si="3"/>
        <v>3.3564814814814048E-4</v>
      </c>
      <c r="M57" s="6">
        <v>46</v>
      </c>
      <c r="N57" s="7">
        <v>26</v>
      </c>
      <c r="O57" s="81">
        <v>7.7719907407407404E-2</v>
      </c>
      <c r="P57" s="49"/>
      <c r="Q57" s="22"/>
      <c r="R57" s="21"/>
      <c r="S57" s="23"/>
      <c r="T57" s="12"/>
      <c r="U57" s="6"/>
      <c r="V57" s="7"/>
      <c r="W57" s="8"/>
      <c r="X57" s="9"/>
      <c r="Y57" s="6"/>
      <c r="Z57" s="7"/>
      <c r="AA57" s="8"/>
      <c r="AB57" s="9"/>
    </row>
    <row r="58" spans="1:28" ht="15" x14ac:dyDescent="0.2">
      <c r="A58" s="75" t="s">
        <v>58</v>
      </c>
      <c r="B58" s="68">
        <v>11</v>
      </c>
      <c r="C58" s="68" t="s">
        <v>259</v>
      </c>
      <c r="D58" s="69" t="s">
        <v>260</v>
      </c>
      <c r="E58" s="70" t="s">
        <v>261</v>
      </c>
      <c r="F58" s="71" t="s">
        <v>262</v>
      </c>
      <c r="G58" s="72" t="s">
        <v>150</v>
      </c>
      <c r="H58" s="72" t="s">
        <v>263</v>
      </c>
      <c r="I58" s="98">
        <f t="shared" si="2"/>
        <v>7.7719907407407404E-2</v>
      </c>
      <c r="J58" s="49">
        <f t="shared" si="3"/>
        <v>3.3564814814814048E-4</v>
      </c>
      <c r="M58" s="6">
        <v>47</v>
      </c>
      <c r="N58" s="7">
        <v>11</v>
      </c>
      <c r="O58" s="81">
        <v>7.7719907407407404E-2</v>
      </c>
      <c r="P58" s="49"/>
      <c r="Q58" s="22"/>
      <c r="R58" s="21"/>
      <c r="S58" s="23"/>
      <c r="T58" s="12"/>
      <c r="U58" s="6"/>
      <c r="V58" s="7"/>
      <c r="W58" s="8"/>
      <c r="X58" s="9"/>
      <c r="Y58" s="6"/>
      <c r="Z58" s="7"/>
      <c r="AA58" s="8"/>
      <c r="AB58" s="9"/>
    </row>
    <row r="59" spans="1:28" ht="15" x14ac:dyDescent="0.2">
      <c r="A59" s="75" t="s">
        <v>56</v>
      </c>
      <c r="B59" s="68">
        <v>78</v>
      </c>
      <c r="C59" s="68" t="s">
        <v>151</v>
      </c>
      <c r="D59" s="69" t="s">
        <v>152</v>
      </c>
      <c r="E59" s="70" t="s">
        <v>366</v>
      </c>
      <c r="F59" s="71">
        <v>14343</v>
      </c>
      <c r="G59" s="72" t="s">
        <v>150</v>
      </c>
      <c r="H59" s="72" t="s">
        <v>353</v>
      </c>
      <c r="I59" s="98">
        <f t="shared" si="2"/>
        <v>7.7719907407407404E-2</v>
      </c>
      <c r="J59" s="49">
        <f t="shared" si="3"/>
        <v>3.3564814814814048E-4</v>
      </c>
      <c r="M59" s="6">
        <v>48</v>
      </c>
      <c r="N59" s="7">
        <v>78</v>
      </c>
      <c r="O59" s="81">
        <v>7.7719907407407404E-2</v>
      </c>
      <c r="P59" s="49"/>
      <c r="Q59" s="22"/>
      <c r="R59" s="21"/>
      <c r="S59" s="23"/>
      <c r="T59" s="12"/>
      <c r="U59" s="6"/>
      <c r="V59" s="7"/>
      <c r="W59" s="8"/>
      <c r="X59" s="9"/>
      <c r="Y59" s="6"/>
      <c r="Z59" s="7"/>
      <c r="AA59" s="8"/>
      <c r="AB59" s="9"/>
    </row>
    <row r="60" spans="1:28" ht="15" x14ac:dyDescent="0.2">
      <c r="A60" s="75" t="s">
        <v>54</v>
      </c>
      <c r="B60" s="68">
        <v>63</v>
      </c>
      <c r="C60" s="68" t="s">
        <v>337</v>
      </c>
      <c r="D60" s="69" t="s">
        <v>338</v>
      </c>
      <c r="E60" s="70" t="s">
        <v>24</v>
      </c>
      <c r="F60" s="71">
        <v>18029</v>
      </c>
      <c r="G60" s="72" t="s">
        <v>248</v>
      </c>
      <c r="H60" s="72" t="s">
        <v>216</v>
      </c>
      <c r="I60" s="98">
        <f t="shared" si="2"/>
        <v>7.7719907407407404E-2</v>
      </c>
      <c r="J60" s="49">
        <f t="shared" si="3"/>
        <v>3.3564814814814048E-4</v>
      </c>
      <c r="M60" s="6">
        <v>49</v>
      </c>
      <c r="N60" s="7">
        <v>63</v>
      </c>
      <c r="O60" s="81">
        <v>7.7719907407407404E-2</v>
      </c>
      <c r="P60" s="49"/>
      <c r="Q60" s="22"/>
      <c r="R60" s="21"/>
      <c r="S60" s="23"/>
      <c r="T60" s="12"/>
      <c r="U60" s="6"/>
      <c r="V60" s="7"/>
      <c r="W60" s="8"/>
      <c r="X60" s="9"/>
      <c r="Y60" s="6"/>
      <c r="Z60" s="7"/>
      <c r="AA60" s="8"/>
      <c r="AB60" s="9"/>
    </row>
    <row r="61" spans="1:28" ht="15" x14ac:dyDescent="0.2">
      <c r="A61" s="75" t="s">
        <v>53</v>
      </c>
      <c r="B61" s="68">
        <v>42</v>
      </c>
      <c r="C61" s="68" t="s">
        <v>173</v>
      </c>
      <c r="D61" s="69" t="s">
        <v>174</v>
      </c>
      <c r="E61" s="70" t="s">
        <v>28</v>
      </c>
      <c r="F61" s="71">
        <v>18099</v>
      </c>
      <c r="G61" s="72" t="s">
        <v>248</v>
      </c>
      <c r="H61" s="72" t="s">
        <v>160</v>
      </c>
      <c r="I61" s="98">
        <f t="shared" si="2"/>
        <v>7.7719907407407404E-2</v>
      </c>
      <c r="J61" s="49">
        <f t="shared" si="3"/>
        <v>3.3564814814814048E-4</v>
      </c>
      <c r="M61" s="6">
        <v>50</v>
      </c>
      <c r="N61" s="7">
        <v>42</v>
      </c>
      <c r="O61" s="81">
        <v>7.7719907407407404E-2</v>
      </c>
      <c r="P61" s="49"/>
      <c r="Q61" s="22"/>
      <c r="R61" s="21"/>
      <c r="S61" s="23"/>
      <c r="T61" s="12"/>
      <c r="U61" s="6"/>
      <c r="V61" s="7"/>
      <c r="W61" s="8"/>
      <c r="X61" s="9"/>
      <c r="Y61" s="6"/>
      <c r="Z61" s="7"/>
      <c r="AA61" s="8"/>
      <c r="AB61" s="9"/>
    </row>
    <row r="62" spans="1:28" ht="15" x14ac:dyDescent="0.2">
      <c r="A62" s="75" t="s">
        <v>41</v>
      </c>
      <c r="B62" s="68">
        <v>58</v>
      </c>
      <c r="C62" s="68" t="s">
        <v>165</v>
      </c>
      <c r="D62" s="69" t="s">
        <v>166</v>
      </c>
      <c r="E62" s="70" t="s">
        <v>167</v>
      </c>
      <c r="F62" s="71">
        <v>13717</v>
      </c>
      <c r="G62" s="72" t="s">
        <v>150</v>
      </c>
      <c r="H62" s="72" t="s">
        <v>320</v>
      </c>
      <c r="I62" s="98">
        <f t="shared" si="2"/>
        <v>7.7719907407407404E-2</v>
      </c>
      <c r="J62" s="49">
        <f t="shared" si="3"/>
        <v>3.3564814814814048E-4</v>
      </c>
      <c r="M62" s="6">
        <v>51</v>
      </c>
      <c r="N62" s="7">
        <v>58</v>
      </c>
      <c r="O62" s="81">
        <v>7.7719907407407404E-2</v>
      </c>
      <c r="P62" s="49"/>
      <c r="Q62" s="22"/>
      <c r="R62" s="21"/>
      <c r="S62" s="23"/>
      <c r="T62" s="12"/>
      <c r="U62" s="6"/>
      <c r="V62" s="7"/>
      <c r="W62" s="8"/>
      <c r="X62" s="9"/>
      <c r="Y62" s="6"/>
      <c r="Z62" s="7"/>
      <c r="AA62" s="8"/>
      <c r="AB62" s="9"/>
    </row>
    <row r="63" spans="1:28" ht="15" x14ac:dyDescent="0.2">
      <c r="A63" s="75" t="s">
        <v>45</v>
      </c>
      <c r="B63" s="68">
        <v>29</v>
      </c>
      <c r="C63" s="68" t="s">
        <v>154</v>
      </c>
      <c r="D63" s="69" t="s">
        <v>306</v>
      </c>
      <c r="E63" s="70" t="s">
        <v>286</v>
      </c>
      <c r="F63" s="71" t="s">
        <v>307</v>
      </c>
      <c r="G63" s="72" t="s">
        <v>153</v>
      </c>
      <c r="H63" s="72" t="s">
        <v>217</v>
      </c>
      <c r="I63" s="98">
        <f t="shared" si="2"/>
        <v>7.8032407407407411E-2</v>
      </c>
      <c r="J63" s="49">
        <f t="shared" si="3"/>
        <v>6.481481481481477E-4</v>
      </c>
      <c r="M63" s="6">
        <v>52</v>
      </c>
      <c r="N63" s="7">
        <v>29</v>
      </c>
      <c r="O63" s="81">
        <v>7.8032407407407411E-2</v>
      </c>
      <c r="P63" s="49"/>
      <c r="Q63" s="22"/>
      <c r="R63" s="21"/>
      <c r="S63" s="23"/>
      <c r="T63" s="12"/>
      <c r="U63" s="6"/>
      <c r="V63" s="7"/>
      <c r="W63" s="8"/>
      <c r="X63" s="9"/>
      <c r="Y63" s="6"/>
      <c r="Z63" s="7"/>
      <c r="AA63" s="8"/>
      <c r="AB63" s="9"/>
    </row>
    <row r="64" spans="1:28" ht="15" x14ac:dyDescent="0.2">
      <c r="A64" s="75" t="s">
        <v>52</v>
      </c>
      <c r="B64" s="68">
        <v>67</v>
      </c>
      <c r="C64" s="68" t="s">
        <v>343</v>
      </c>
      <c r="D64" s="69" t="s">
        <v>344</v>
      </c>
      <c r="E64" s="70" t="s">
        <v>24</v>
      </c>
      <c r="F64" s="71">
        <v>7823</v>
      </c>
      <c r="G64" s="72" t="s">
        <v>153</v>
      </c>
      <c r="H64" s="72" t="s">
        <v>216</v>
      </c>
      <c r="I64" s="98">
        <f t="shared" si="2"/>
        <v>7.8726851851851853E-2</v>
      </c>
      <c r="J64" s="49">
        <f t="shared" si="3"/>
        <v>1.3425925925925897E-3</v>
      </c>
      <c r="M64" s="6">
        <v>53</v>
      </c>
      <c r="N64" s="7">
        <v>67</v>
      </c>
      <c r="O64" s="81">
        <v>7.8750000000000001E-2</v>
      </c>
      <c r="P64" s="49">
        <v>2.3148148148148147E-5</v>
      </c>
      <c r="Q64" s="22"/>
      <c r="R64" s="21"/>
      <c r="S64" s="23"/>
      <c r="T64" s="12"/>
      <c r="U64" s="6"/>
      <c r="V64" s="7"/>
      <c r="W64" s="8"/>
      <c r="X64" s="9"/>
      <c r="Y64" s="6"/>
      <c r="Z64" s="7"/>
      <c r="AA64" s="8"/>
      <c r="AB64" s="9"/>
    </row>
    <row r="65" spans="1:28" ht="15" x14ac:dyDescent="0.2">
      <c r="A65" s="75" t="s">
        <v>50</v>
      </c>
      <c r="B65" s="68">
        <v>5</v>
      </c>
      <c r="C65" s="68" t="s">
        <v>252</v>
      </c>
      <c r="D65" s="69" t="s">
        <v>253</v>
      </c>
      <c r="E65" s="70" t="s">
        <v>254</v>
      </c>
      <c r="F65" s="71" t="s">
        <v>255</v>
      </c>
      <c r="G65" s="72" t="s">
        <v>248</v>
      </c>
      <c r="H65" s="72" t="s">
        <v>215</v>
      </c>
      <c r="I65" s="98">
        <f t="shared" si="2"/>
        <v>8.638888888888889E-2</v>
      </c>
      <c r="J65" s="49">
        <f t="shared" si="3"/>
        <v>9.0046296296296263E-3</v>
      </c>
      <c r="M65" s="6">
        <v>54</v>
      </c>
      <c r="N65" s="7">
        <v>5</v>
      </c>
      <c r="O65" s="81">
        <v>8.638888888888889E-2</v>
      </c>
      <c r="P65" s="49"/>
      <c r="Q65" s="22"/>
      <c r="R65" s="21"/>
      <c r="S65" s="23"/>
      <c r="T65" s="12"/>
      <c r="U65" s="6"/>
      <c r="V65" s="7"/>
      <c r="W65" s="8"/>
      <c r="X65" s="9"/>
      <c r="Y65" s="6"/>
      <c r="Z65" s="7"/>
      <c r="AA65" s="8"/>
      <c r="AB65" s="9"/>
    </row>
    <row r="66" spans="1:28" ht="15" x14ac:dyDescent="0.2">
      <c r="A66" s="75" t="s">
        <v>47</v>
      </c>
      <c r="B66" s="68">
        <v>59</v>
      </c>
      <c r="C66" s="68" t="s">
        <v>331</v>
      </c>
      <c r="D66" s="69" t="s">
        <v>332</v>
      </c>
      <c r="E66" s="70" t="s">
        <v>167</v>
      </c>
      <c r="F66" s="71">
        <v>11859</v>
      </c>
      <c r="G66" s="72" t="s">
        <v>150</v>
      </c>
      <c r="H66" s="72" t="s">
        <v>320</v>
      </c>
      <c r="I66" s="98">
        <f t="shared" si="2"/>
        <v>8.638888888888889E-2</v>
      </c>
      <c r="J66" s="49">
        <f t="shared" si="3"/>
        <v>9.0046296296296263E-3</v>
      </c>
      <c r="M66" s="6">
        <v>55</v>
      </c>
      <c r="N66" s="7">
        <v>59</v>
      </c>
      <c r="O66" s="81">
        <v>8.638888888888889E-2</v>
      </c>
      <c r="P66" s="49"/>
      <c r="Q66" s="22"/>
      <c r="R66" s="21"/>
      <c r="S66" s="23"/>
      <c r="T66" s="12"/>
      <c r="U66" s="6"/>
      <c r="V66" s="7"/>
      <c r="W66" s="8"/>
      <c r="X66" s="9"/>
      <c r="Y66" s="6"/>
      <c r="Z66" s="7"/>
      <c r="AA66" s="8"/>
      <c r="AB66" s="9"/>
    </row>
    <row r="67" spans="1:28" ht="15" x14ac:dyDescent="0.2">
      <c r="A67" s="75" t="s">
        <v>49</v>
      </c>
      <c r="B67" s="68">
        <v>27</v>
      </c>
      <c r="C67" s="68" t="s">
        <v>300</v>
      </c>
      <c r="D67" s="69" t="s">
        <v>301</v>
      </c>
      <c r="E67" s="70" t="s">
        <v>286</v>
      </c>
      <c r="F67" s="71" t="s">
        <v>302</v>
      </c>
      <c r="G67" s="72" t="s">
        <v>153</v>
      </c>
      <c r="H67" s="72" t="s">
        <v>217</v>
      </c>
      <c r="I67" s="98">
        <f t="shared" si="2"/>
        <v>8.638888888888889E-2</v>
      </c>
      <c r="J67" s="49">
        <f t="shared" si="3"/>
        <v>9.0046296296296263E-3</v>
      </c>
      <c r="M67" s="6">
        <v>56</v>
      </c>
      <c r="N67" s="7">
        <v>27</v>
      </c>
      <c r="O67" s="81">
        <v>8.638888888888889E-2</v>
      </c>
      <c r="P67" s="49"/>
      <c r="Q67" s="22"/>
      <c r="R67" s="21"/>
      <c r="S67" s="23"/>
      <c r="T67" s="12"/>
      <c r="U67" s="6"/>
      <c r="V67" s="7"/>
      <c r="W67" s="8"/>
      <c r="X67" s="9"/>
      <c r="Y67" s="6"/>
      <c r="Z67" s="7"/>
      <c r="AA67" s="8"/>
      <c r="AB67" s="9"/>
    </row>
    <row r="68" spans="1:28" ht="15" x14ac:dyDescent="0.2">
      <c r="A68" s="75" t="s">
        <v>48</v>
      </c>
      <c r="B68" s="68">
        <v>28</v>
      </c>
      <c r="C68" s="68" t="s">
        <v>303</v>
      </c>
      <c r="D68" s="69" t="s">
        <v>304</v>
      </c>
      <c r="E68" s="70" t="s">
        <v>286</v>
      </c>
      <c r="F68" s="71" t="s">
        <v>305</v>
      </c>
      <c r="G68" s="72" t="s">
        <v>153</v>
      </c>
      <c r="H68" s="72" t="s">
        <v>217</v>
      </c>
      <c r="I68" s="98">
        <f t="shared" si="2"/>
        <v>8.638888888888889E-2</v>
      </c>
      <c r="J68" s="49">
        <f t="shared" si="3"/>
        <v>9.0046296296296263E-3</v>
      </c>
      <c r="M68" s="6">
        <v>57</v>
      </c>
      <c r="N68" s="7">
        <v>28</v>
      </c>
      <c r="O68" s="81">
        <v>8.638888888888889E-2</v>
      </c>
      <c r="P68" s="49"/>
      <c r="Q68" s="22"/>
      <c r="R68" s="21"/>
      <c r="S68" s="23"/>
      <c r="T68" s="12"/>
      <c r="U68" s="6"/>
      <c r="V68" s="7"/>
      <c r="W68" s="8"/>
      <c r="X68" s="9"/>
      <c r="Y68" s="6"/>
      <c r="Z68" s="7"/>
      <c r="AA68" s="8"/>
      <c r="AB68" s="9"/>
    </row>
    <row r="69" spans="1:28" ht="15" x14ac:dyDescent="0.2">
      <c r="A69" s="75" t="s">
        <v>46</v>
      </c>
      <c r="B69" s="68">
        <v>84</v>
      </c>
      <c r="C69" s="68" t="s">
        <v>183</v>
      </c>
      <c r="D69" s="69" t="s">
        <v>184</v>
      </c>
      <c r="E69" s="70" t="s">
        <v>182</v>
      </c>
      <c r="F69" s="71">
        <v>18732</v>
      </c>
      <c r="G69" s="72" t="s">
        <v>150</v>
      </c>
      <c r="H69" s="72" t="s">
        <v>326</v>
      </c>
      <c r="I69" s="98">
        <f t="shared" si="2"/>
        <v>8.638888888888889E-2</v>
      </c>
      <c r="J69" s="49">
        <f t="shared" si="3"/>
        <v>9.0046296296296263E-3</v>
      </c>
      <c r="M69" s="6">
        <v>58</v>
      </c>
      <c r="N69" s="7">
        <v>84</v>
      </c>
      <c r="O69" s="81">
        <v>8.638888888888889E-2</v>
      </c>
      <c r="P69" s="49"/>
      <c r="Q69" s="22"/>
      <c r="R69" s="21"/>
      <c r="S69" s="23"/>
      <c r="T69" s="12"/>
      <c r="U69" s="6"/>
      <c r="V69" s="7"/>
      <c r="W69" s="8"/>
      <c r="X69" s="9"/>
      <c r="Y69" s="6"/>
      <c r="Z69" s="7"/>
      <c r="AA69" s="8"/>
      <c r="AB69" s="9"/>
    </row>
    <row r="70" spans="1:28" ht="15" x14ac:dyDescent="0.2">
      <c r="A70" s="75" t="s">
        <v>44</v>
      </c>
      <c r="B70" s="68">
        <v>75</v>
      </c>
      <c r="C70" s="68" t="s">
        <v>360</v>
      </c>
      <c r="D70" s="69" t="s">
        <v>361</v>
      </c>
      <c r="E70" s="70" t="s">
        <v>22</v>
      </c>
      <c r="F70" s="71">
        <v>10234</v>
      </c>
      <c r="G70" s="72" t="s">
        <v>248</v>
      </c>
      <c r="H70" s="72" t="s">
        <v>353</v>
      </c>
      <c r="I70" s="98">
        <f t="shared" si="2"/>
        <v>8.638888888888889E-2</v>
      </c>
      <c r="J70" s="49">
        <f t="shared" si="3"/>
        <v>9.0046296296296263E-3</v>
      </c>
      <c r="M70" s="6">
        <v>59</v>
      </c>
      <c r="N70" s="7">
        <v>75</v>
      </c>
      <c r="O70" s="81">
        <v>8.638888888888889E-2</v>
      </c>
      <c r="P70" s="49"/>
      <c r="Q70" s="22"/>
      <c r="R70" s="21"/>
      <c r="S70" s="23"/>
      <c r="T70" s="12"/>
      <c r="U70" s="6"/>
      <c r="V70" s="7"/>
      <c r="W70" s="8"/>
      <c r="X70" s="9"/>
      <c r="Y70" s="6"/>
      <c r="Z70" s="7"/>
      <c r="AA70" s="8"/>
      <c r="AB70" s="9"/>
    </row>
    <row r="71" spans="1:28" ht="15" x14ac:dyDescent="0.2">
      <c r="A71" s="75" t="s">
        <v>43</v>
      </c>
      <c r="B71" s="68">
        <v>57</v>
      </c>
      <c r="C71" s="68" t="s">
        <v>327</v>
      </c>
      <c r="D71" s="69" t="s">
        <v>328</v>
      </c>
      <c r="E71" s="70" t="s">
        <v>329</v>
      </c>
      <c r="F71" s="71">
        <v>8956</v>
      </c>
      <c r="G71" s="72" t="s">
        <v>159</v>
      </c>
      <c r="H71" s="72" t="s">
        <v>320</v>
      </c>
      <c r="I71" s="98">
        <f t="shared" si="2"/>
        <v>8.638888888888889E-2</v>
      </c>
      <c r="J71" s="49">
        <f t="shared" si="3"/>
        <v>9.0046296296296263E-3</v>
      </c>
      <c r="M71" s="6">
        <v>60</v>
      </c>
      <c r="N71" s="7">
        <v>57</v>
      </c>
      <c r="O71" s="81">
        <v>8.638888888888889E-2</v>
      </c>
      <c r="P71" s="49"/>
      <c r="Q71" s="22"/>
      <c r="R71" s="21"/>
      <c r="S71" s="23"/>
      <c r="T71" s="12"/>
      <c r="U71" s="6"/>
      <c r="V71" s="7"/>
      <c r="W71" s="8"/>
      <c r="X71" s="9"/>
      <c r="Y71" s="6"/>
      <c r="Z71" s="7"/>
      <c r="AA71" s="8"/>
      <c r="AB71" s="9"/>
    </row>
    <row r="72" spans="1:28" ht="15" x14ac:dyDescent="0.2">
      <c r="A72" s="75" t="s">
        <v>42</v>
      </c>
      <c r="B72" s="68">
        <v>46</v>
      </c>
      <c r="C72" s="68" t="s">
        <v>314</v>
      </c>
      <c r="D72" s="69" t="s">
        <v>315</v>
      </c>
      <c r="E72" s="70" t="s">
        <v>28</v>
      </c>
      <c r="F72" s="71">
        <v>2103</v>
      </c>
      <c r="G72" s="72" t="s">
        <v>159</v>
      </c>
      <c r="H72" s="72" t="s">
        <v>160</v>
      </c>
      <c r="I72" s="98">
        <f t="shared" si="2"/>
        <v>8.9317129629629621E-2</v>
      </c>
      <c r="J72" s="49">
        <f t="shared" si="3"/>
        <v>1.1932870370370358E-2</v>
      </c>
      <c r="M72" s="6">
        <v>61</v>
      </c>
      <c r="N72" s="7">
        <v>46</v>
      </c>
      <c r="O72" s="81">
        <v>8.9317129629629621E-2</v>
      </c>
      <c r="P72" s="49"/>
      <c r="Q72" s="22"/>
      <c r="R72" s="21"/>
      <c r="S72" s="23"/>
      <c r="T72" s="12"/>
      <c r="U72" s="6"/>
      <c r="V72" s="7"/>
      <c r="W72" s="8"/>
      <c r="X72" s="9"/>
      <c r="Y72" s="6"/>
      <c r="Z72" s="7"/>
      <c r="AA72" s="8"/>
      <c r="AB72" s="9"/>
    </row>
    <row r="73" spans="1:28" ht="15" x14ac:dyDescent="0.2">
      <c r="A73" s="75" t="s">
        <v>135</v>
      </c>
      <c r="B73" s="68">
        <v>69</v>
      </c>
      <c r="C73" s="68" t="s">
        <v>348</v>
      </c>
      <c r="D73" s="69" t="s">
        <v>349</v>
      </c>
      <c r="E73" s="70" t="s">
        <v>24</v>
      </c>
      <c r="F73" s="71">
        <v>13022</v>
      </c>
      <c r="G73" s="72" t="s">
        <v>248</v>
      </c>
      <c r="H73" s="72" t="s">
        <v>216</v>
      </c>
      <c r="I73" s="98">
        <f t="shared" si="2"/>
        <v>8.9374999999999996E-2</v>
      </c>
      <c r="J73" s="49">
        <f t="shared" si="3"/>
        <v>1.1990740740740732E-2</v>
      </c>
      <c r="M73" s="6">
        <v>62</v>
      </c>
      <c r="N73" s="7">
        <v>69</v>
      </c>
      <c r="O73" s="81">
        <v>8.9374999999999996E-2</v>
      </c>
      <c r="P73" s="49"/>
      <c r="Q73" s="22"/>
      <c r="R73" s="21"/>
      <c r="S73" s="23"/>
      <c r="T73" s="12"/>
      <c r="U73" s="6"/>
      <c r="V73" s="7"/>
      <c r="W73" s="8"/>
      <c r="X73" s="9"/>
      <c r="Y73" s="6"/>
      <c r="Z73" s="7"/>
      <c r="AA73" s="8"/>
      <c r="AB73" s="9"/>
    </row>
    <row r="74" spans="1:28" ht="15" x14ac:dyDescent="0.2">
      <c r="A74" s="75" t="s">
        <v>136</v>
      </c>
      <c r="B74" s="68">
        <v>55</v>
      </c>
      <c r="C74" s="68" t="s">
        <v>323</v>
      </c>
      <c r="D74" s="69" t="s">
        <v>324</v>
      </c>
      <c r="E74" s="70" t="s">
        <v>325</v>
      </c>
      <c r="F74" s="71">
        <v>11522</v>
      </c>
      <c r="G74" s="72" t="s">
        <v>159</v>
      </c>
      <c r="H74" s="72" t="s">
        <v>326</v>
      </c>
      <c r="I74" s="98">
        <f t="shared" si="2"/>
        <v>8.9374999999999996E-2</v>
      </c>
      <c r="J74" s="49">
        <f t="shared" si="3"/>
        <v>1.1990740740740732E-2</v>
      </c>
      <c r="M74" s="6">
        <v>63</v>
      </c>
      <c r="N74" s="7">
        <v>55</v>
      </c>
      <c r="O74" s="81">
        <v>8.9374999999999996E-2</v>
      </c>
      <c r="P74" s="49"/>
      <c r="Q74" s="22"/>
      <c r="R74" s="21"/>
      <c r="S74" s="23"/>
      <c r="T74" s="12"/>
      <c r="U74" s="6"/>
      <c r="V74" s="7"/>
      <c r="W74" s="8"/>
      <c r="X74" s="9"/>
      <c r="Y74" s="6"/>
      <c r="Z74" s="7"/>
      <c r="AA74" s="8"/>
      <c r="AB74" s="9"/>
    </row>
    <row r="75" spans="1:28" ht="15" x14ac:dyDescent="0.2">
      <c r="A75" s="75" t="s">
        <v>137</v>
      </c>
      <c r="B75" s="68">
        <v>62</v>
      </c>
      <c r="C75" s="68" t="s">
        <v>335</v>
      </c>
      <c r="D75" s="69" t="s">
        <v>336</v>
      </c>
      <c r="E75" s="70" t="s">
        <v>24</v>
      </c>
      <c r="F75" s="71">
        <v>7131</v>
      </c>
      <c r="G75" s="72" t="s">
        <v>153</v>
      </c>
      <c r="H75" s="72" t="s">
        <v>216</v>
      </c>
      <c r="I75" s="98">
        <f t="shared" si="2"/>
        <v>9.2291666666666661E-2</v>
      </c>
      <c r="J75" s="49">
        <f t="shared" si="3"/>
        <v>1.4907407407407397E-2</v>
      </c>
      <c r="M75" s="6">
        <v>64</v>
      </c>
      <c r="N75" s="7">
        <v>62</v>
      </c>
      <c r="O75" s="81">
        <v>9.2291666666666661E-2</v>
      </c>
      <c r="P75" s="49"/>
      <c r="Q75" s="22"/>
      <c r="R75" s="21"/>
      <c r="S75" s="23"/>
      <c r="T75" s="12"/>
      <c r="U75" s="6"/>
      <c r="V75" s="7"/>
      <c r="W75" s="8"/>
      <c r="X75" s="9"/>
      <c r="Y75" s="6"/>
      <c r="Z75" s="7"/>
      <c r="AA75" s="8"/>
      <c r="AB75" s="9"/>
    </row>
    <row r="76" spans="1:28" ht="15" x14ac:dyDescent="0.2">
      <c r="A76" s="75" t="s">
        <v>138</v>
      </c>
      <c r="B76" s="147">
        <v>68</v>
      </c>
      <c r="C76" s="147" t="s">
        <v>345</v>
      </c>
      <c r="D76" s="82" t="s">
        <v>346</v>
      </c>
      <c r="E76" s="148" t="s">
        <v>347</v>
      </c>
      <c r="F76" s="149">
        <v>9637</v>
      </c>
      <c r="G76" s="150" t="s">
        <v>248</v>
      </c>
      <c r="H76" s="150" t="s">
        <v>216</v>
      </c>
      <c r="I76" s="98">
        <f t="shared" si="2"/>
        <v>9.8229166666666659E-2</v>
      </c>
      <c r="J76" s="49">
        <f t="shared" ref="J76:J107" si="4">I76-$I$12</f>
        <v>2.0844907407407395E-2</v>
      </c>
      <c r="M76" s="6">
        <v>65</v>
      </c>
      <c r="N76" s="7">
        <v>68</v>
      </c>
      <c r="O76" s="81">
        <v>9.8229166666666659E-2</v>
      </c>
      <c r="P76" s="49"/>
      <c r="Q76" s="22"/>
      <c r="R76" s="21"/>
      <c r="S76" s="23"/>
      <c r="T76" s="12"/>
      <c r="U76" s="6"/>
      <c r="V76" s="7"/>
      <c r="W76" s="8"/>
      <c r="X76" s="9"/>
      <c r="Y76" s="6"/>
      <c r="Z76" s="7"/>
      <c r="AA76" s="8"/>
      <c r="AB76" s="9"/>
    </row>
    <row r="77" spans="1:28" ht="15" x14ac:dyDescent="0.2">
      <c r="A77" s="75" t="s">
        <v>139</v>
      </c>
      <c r="B77" s="68">
        <v>52</v>
      </c>
      <c r="C77" s="68" t="s">
        <v>321</v>
      </c>
      <c r="D77" s="69" t="s">
        <v>322</v>
      </c>
      <c r="E77" s="70" t="s">
        <v>172</v>
      </c>
      <c r="F77" s="71">
        <v>12575</v>
      </c>
      <c r="G77" s="72" t="s">
        <v>150</v>
      </c>
      <c r="H77" s="72" t="s">
        <v>320</v>
      </c>
      <c r="I77" s="98">
        <f t="shared" si="2"/>
        <v>9.8842592592592593E-2</v>
      </c>
      <c r="J77" s="49">
        <f t="shared" si="4"/>
        <v>2.1458333333333329E-2</v>
      </c>
      <c r="M77" s="6">
        <v>66</v>
      </c>
      <c r="N77" s="7">
        <v>52</v>
      </c>
      <c r="O77" s="81">
        <v>9.8842592592592593E-2</v>
      </c>
      <c r="P77" s="49"/>
      <c r="Q77" s="22"/>
      <c r="R77" s="21"/>
      <c r="S77" s="23"/>
      <c r="T77" s="12"/>
      <c r="U77" s="6"/>
      <c r="V77" s="7"/>
      <c r="W77" s="8"/>
      <c r="X77" s="9"/>
      <c r="Y77" s="6"/>
      <c r="Z77" s="7"/>
      <c r="AA77" s="8"/>
      <c r="AB77" s="9"/>
    </row>
    <row r="78" spans="1:28" ht="15" x14ac:dyDescent="0.2">
      <c r="A78" s="75"/>
      <c r="B78" s="68">
        <v>18</v>
      </c>
      <c r="C78" s="68" t="s">
        <v>282</v>
      </c>
      <c r="D78" s="69" t="s">
        <v>283</v>
      </c>
      <c r="E78" s="70" t="s">
        <v>261</v>
      </c>
      <c r="F78" s="71" t="s">
        <v>284</v>
      </c>
      <c r="G78" s="72" t="s">
        <v>150</v>
      </c>
      <c r="H78" s="72" t="s">
        <v>263</v>
      </c>
      <c r="I78" s="98" t="s">
        <v>40</v>
      </c>
      <c r="J78" s="49"/>
      <c r="M78" s="6"/>
      <c r="N78" s="7">
        <v>18</v>
      </c>
      <c r="O78" s="81" t="s">
        <v>40</v>
      </c>
      <c r="P78" s="49"/>
      <c r="Q78" s="22"/>
      <c r="R78" s="21"/>
      <c r="S78" s="23"/>
      <c r="T78" s="12"/>
      <c r="U78" s="6"/>
      <c r="V78" s="7"/>
      <c r="W78" s="8"/>
      <c r="X78" s="9"/>
      <c r="Y78" s="6"/>
      <c r="Z78" s="7"/>
      <c r="AA78" s="8"/>
      <c r="AB78" s="9"/>
    </row>
    <row r="79" spans="1:28" ht="15" x14ac:dyDescent="0.2">
      <c r="A79" s="75"/>
      <c r="B79" s="68">
        <v>61</v>
      </c>
      <c r="C79" s="68" t="s">
        <v>333</v>
      </c>
      <c r="D79" s="69" t="s">
        <v>334</v>
      </c>
      <c r="E79" s="70" t="s">
        <v>24</v>
      </c>
      <c r="F79" s="71">
        <v>18978</v>
      </c>
      <c r="G79" s="72" t="s">
        <v>153</v>
      </c>
      <c r="H79" s="72" t="s">
        <v>216</v>
      </c>
      <c r="I79" s="98" t="s">
        <v>40</v>
      </c>
      <c r="J79" s="49"/>
      <c r="M79" s="6"/>
      <c r="N79" s="7">
        <v>61</v>
      </c>
      <c r="O79" s="81" t="s">
        <v>40</v>
      </c>
      <c r="P79" s="49"/>
      <c r="Q79" s="22"/>
      <c r="R79" s="21"/>
      <c r="S79" s="23"/>
      <c r="T79" s="12"/>
      <c r="U79" s="6"/>
      <c r="V79" s="7"/>
      <c r="W79" s="8"/>
      <c r="X79" s="9"/>
      <c r="Y79" s="6"/>
      <c r="Z79" s="7"/>
      <c r="AA79" s="8"/>
      <c r="AB79" s="9"/>
    </row>
    <row r="80" spans="1:28" ht="15" x14ac:dyDescent="0.2">
      <c r="A80" s="76"/>
      <c r="B80" s="76" t="s">
        <v>412</v>
      </c>
      <c r="C80" s="74"/>
      <c r="D80" s="76"/>
      <c r="E80" s="76"/>
      <c r="F80" s="76"/>
      <c r="G80" s="76"/>
      <c r="H80" s="76"/>
      <c r="I80" s="76"/>
      <c r="J80" s="76"/>
    </row>
    <row r="82" spans="1:10" x14ac:dyDescent="0.2">
      <c r="A82" s="18"/>
      <c r="B82" s="124" t="s">
        <v>146</v>
      </c>
      <c r="C82" s="54"/>
      <c r="D82" s="18"/>
      <c r="E82" s="18"/>
      <c r="F82" s="18"/>
      <c r="G82" s="18"/>
      <c r="H82" s="18"/>
      <c r="I82" s="18"/>
      <c r="J82" s="18"/>
    </row>
    <row r="83" spans="1:10" x14ac:dyDescent="0.2">
      <c r="A83" s="18"/>
      <c r="B83" s="18"/>
      <c r="C83" s="55" t="s">
        <v>39</v>
      </c>
      <c r="D83" s="82" t="s">
        <v>250</v>
      </c>
      <c r="E83" s="18"/>
      <c r="F83" s="56"/>
      <c r="G83" s="18"/>
      <c r="H83" s="18"/>
      <c r="I83" s="18"/>
      <c r="J83" s="18"/>
    </row>
    <row r="84" spans="1:10" x14ac:dyDescent="0.2">
      <c r="A84" s="18"/>
      <c r="B84" s="57"/>
      <c r="C84" s="55" t="s">
        <v>210</v>
      </c>
      <c r="D84" s="82" t="s">
        <v>246</v>
      </c>
      <c r="E84" s="18"/>
      <c r="F84" s="56"/>
      <c r="G84" s="55"/>
      <c r="H84" s="18"/>
      <c r="I84" s="18"/>
      <c r="J84" s="18"/>
    </row>
    <row r="85" spans="1:10" x14ac:dyDescent="0.2">
      <c r="A85" s="18"/>
      <c r="B85" s="57"/>
      <c r="C85" s="55" t="s">
        <v>211</v>
      </c>
      <c r="D85" s="152" t="s">
        <v>317</v>
      </c>
      <c r="E85" s="18"/>
      <c r="F85" s="56"/>
      <c r="G85" s="18"/>
      <c r="H85" s="18"/>
      <c r="I85" s="18"/>
      <c r="J85" s="18"/>
    </row>
    <row r="86" spans="1:10" x14ac:dyDescent="0.2">
      <c r="A86" s="18"/>
      <c r="B86" s="18"/>
      <c r="C86" s="55" t="s">
        <v>38</v>
      </c>
      <c r="D86" s="82" t="s">
        <v>296</v>
      </c>
      <c r="E86" s="18"/>
      <c r="F86" s="56"/>
      <c r="G86" s="18"/>
      <c r="H86" s="18"/>
      <c r="I86" s="18"/>
      <c r="J86" s="18"/>
    </row>
    <row r="87" spans="1:10" x14ac:dyDescent="0.2">
      <c r="A87" s="18"/>
      <c r="B87" s="18"/>
      <c r="C87" s="2"/>
      <c r="D87" s="17"/>
      <c r="E87" s="18"/>
      <c r="F87" s="56"/>
      <c r="G87" s="18"/>
      <c r="H87" s="18"/>
      <c r="I87" s="18"/>
      <c r="J87" s="18"/>
    </row>
    <row r="88" spans="1:10" x14ac:dyDescent="0.2">
      <c r="A88" s="18"/>
      <c r="B88" s="58"/>
      <c r="C88" s="51"/>
      <c r="D88" s="17"/>
      <c r="E88" s="18"/>
      <c r="F88" s="56"/>
      <c r="G88" s="18"/>
      <c r="H88" s="18"/>
      <c r="I88" s="18"/>
      <c r="J88" s="18"/>
    </row>
    <row r="89" spans="1:10" x14ac:dyDescent="0.2">
      <c r="A89" s="18"/>
      <c r="B89" s="58"/>
      <c r="C89" s="51"/>
      <c r="D89" s="17"/>
      <c r="E89" s="18"/>
      <c r="F89" s="56"/>
      <c r="G89" s="18"/>
      <c r="H89" s="18"/>
      <c r="I89" s="18"/>
      <c r="J89" s="18"/>
    </row>
    <row r="90" spans="1:10" x14ac:dyDescent="0.2">
      <c r="A90" s="18"/>
      <c r="B90" s="58"/>
      <c r="C90" s="51"/>
      <c r="D90" s="17"/>
      <c r="E90" s="18"/>
      <c r="F90" s="56"/>
      <c r="G90" s="18"/>
      <c r="H90" s="18"/>
      <c r="I90" s="18"/>
      <c r="J90" s="18"/>
    </row>
    <row r="91" spans="1:10" x14ac:dyDescent="0.2">
      <c r="A91" s="18"/>
      <c r="B91" s="58"/>
      <c r="C91" s="51"/>
      <c r="D91" s="17"/>
      <c r="E91" s="18"/>
      <c r="F91" s="56"/>
      <c r="G91" s="18"/>
      <c r="H91" s="18"/>
      <c r="I91" s="18"/>
      <c r="J91" s="18"/>
    </row>
    <row r="92" spans="1:10" x14ac:dyDescent="0.2">
      <c r="A92" s="18"/>
      <c r="B92" s="58"/>
      <c r="C92" s="51"/>
      <c r="D92" s="17"/>
      <c r="E92" s="18"/>
      <c r="F92" s="56"/>
      <c r="G92" s="18"/>
      <c r="H92" s="18"/>
      <c r="I92" s="18"/>
      <c r="J92" s="18"/>
    </row>
    <row r="93" spans="1:10" x14ac:dyDescent="0.2">
      <c r="A93" s="18"/>
      <c r="B93" s="58"/>
      <c r="C93" s="51"/>
      <c r="D93" s="17"/>
      <c r="E93" s="18"/>
      <c r="F93" s="56"/>
      <c r="G93" s="18"/>
      <c r="H93" s="18"/>
      <c r="I93" s="18"/>
      <c r="J93" s="18"/>
    </row>
    <row r="94" spans="1:10" x14ac:dyDescent="0.2">
      <c r="A94" s="18"/>
      <c r="B94" s="58"/>
      <c r="C94" s="51"/>
      <c r="D94" s="17"/>
      <c r="E94" s="18"/>
      <c r="F94" s="56"/>
      <c r="G94" s="18"/>
      <c r="H94" s="18"/>
      <c r="I94" s="18"/>
      <c r="J94" s="18"/>
    </row>
    <row r="95" spans="1:10" x14ac:dyDescent="0.2">
      <c r="A95" s="18"/>
      <c r="B95" s="58"/>
      <c r="C95" s="51"/>
      <c r="D95" s="17"/>
      <c r="E95" s="18"/>
      <c r="F95" s="56"/>
      <c r="G95" s="18"/>
      <c r="H95" s="18"/>
      <c r="I95" s="18"/>
      <c r="J95" s="18"/>
    </row>
    <row r="96" spans="1:10" x14ac:dyDescent="0.2">
      <c r="A96" s="18"/>
      <c r="B96" s="58"/>
      <c r="C96" s="51"/>
      <c r="D96" s="17"/>
      <c r="E96" s="18"/>
      <c r="F96" s="56"/>
      <c r="G96" s="18"/>
      <c r="H96" s="18"/>
      <c r="I96" s="18"/>
      <c r="J96" s="18"/>
    </row>
    <row r="97" spans="1:10" x14ac:dyDescent="0.2">
      <c r="A97" s="18"/>
      <c r="B97" s="58"/>
      <c r="C97" s="51"/>
      <c r="D97" s="17"/>
      <c r="E97" s="18"/>
      <c r="F97" s="56"/>
      <c r="G97" s="18"/>
      <c r="H97" s="18"/>
      <c r="I97" s="18"/>
      <c r="J97" s="18"/>
    </row>
    <row r="98" spans="1:10" x14ac:dyDescent="0.2">
      <c r="A98" s="18"/>
      <c r="B98" s="58"/>
      <c r="C98" s="51"/>
      <c r="D98" s="17"/>
      <c r="E98" s="18"/>
      <c r="F98" s="56"/>
      <c r="G98" s="18"/>
      <c r="H98" s="18"/>
      <c r="I98" s="18"/>
      <c r="J98" s="18"/>
    </row>
    <row r="99" spans="1:10" x14ac:dyDescent="0.2">
      <c r="A99" s="18"/>
      <c r="B99" s="58"/>
      <c r="C99" s="51"/>
      <c r="D99" s="17"/>
      <c r="E99" s="18"/>
      <c r="F99" s="56"/>
      <c r="G99" s="18"/>
      <c r="H99" s="18"/>
      <c r="I99" s="18"/>
      <c r="J99" s="18"/>
    </row>
    <row r="100" spans="1:10" x14ac:dyDescent="0.2">
      <c r="A100" s="18"/>
      <c r="B100" s="58"/>
      <c r="C100" s="51"/>
      <c r="D100" s="17"/>
      <c r="E100" s="18"/>
      <c r="F100" s="56"/>
      <c r="G100" s="18"/>
      <c r="H100" s="18"/>
      <c r="I100" s="18"/>
      <c r="J100" s="18"/>
    </row>
    <row r="101" spans="1:10" x14ac:dyDescent="0.2">
      <c r="A101" s="18"/>
      <c r="B101" s="58"/>
      <c r="C101" s="51"/>
      <c r="D101" s="17"/>
      <c r="E101" s="18"/>
      <c r="F101" s="56"/>
      <c r="G101" s="18"/>
      <c r="H101" s="18"/>
      <c r="I101" s="18"/>
      <c r="J101" s="18"/>
    </row>
    <row r="102" spans="1:10" x14ac:dyDescent="0.2">
      <c r="A102" s="18"/>
      <c r="B102" s="58"/>
      <c r="C102" s="51"/>
      <c r="D102" s="17"/>
      <c r="E102" s="18"/>
      <c r="F102" s="56"/>
      <c r="G102" s="18"/>
      <c r="H102" s="18"/>
      <c r="I102" s="18"/>
      <c r="J102" s="18"/>
    </row>
    <row r="103" spans="1:10" x14ac:dyDescent="0.2">
      <c r="A103" s="18"/>
      <c r="B103" s="58"/>
      <c r="C103" s="51"/>
      <c r="D103" s="17"/>
      <c r="E103" s="18"/>
      <c r="F103" s="56"/>
      <c r="G103" s="18"/>
      <c r="H103" s="18"/>
      <c r="I103" s="18"/>
      <c r="J103" s="18"/>
    </row>
    <row r="104" spans="1:10" x14ac:dyDescent="0.2">
      <c r="A104" s="18"/>
      <c r="B104" s="58"/>
      <c r="C104" s="51"/>
      <c r="D104" s="17"/>
      <c r="E104" s="18"/>
      <c r="F104" s="56"/>
      <c r="G104" s="18"/>
      <c r="H104" s="18"/>
      <c r="I104" s="18"/>
      <c r="J104" s="18"/>
    </row>
    <row r="105" spans="1:10" x14ac:dyDescent="0.2">
      <c r="A105" s="18"/>
      <c r="B105" s="58"/>
      <c r="C105" s="51"/>
      <c r="D105" s="17"/>
      <c r="E105" s="18"/>
      <c r="F105" s="56"/>
      <c r="G105" s="18"/>
      <c r="H105" s="18"/>
      <c r="I105" s="18"/>
      <c r="J105" s="18"/>
    </row>
    <row r="106" spans="1:10" x14ac:dyDescent="0.2">
      <c r="A106" s="18"/>
      <c r="B106" s="58"/>
      <c r="C106" s="51"/>
      <c r="D106" s="17"/>
      <c r="E106" s="18"/>
      <c r="F106" s="56"/>
      <c r="G106" s="18"/>
      <c r="H106" s="18"/>
      <c r="I106" s="18"/>
      <c r="J106" s="18"/>
    </row>
    <row r="107" spans="1:10" x14ac:dyDescent="0.2">
      <c r="A107" s="18"/>
      <c r="B107" s="58"/>
      <c r="C107" s="51"/>
      <c r="D107" s="17"/>
      <c r="E107" s="18"/>
      <c r="F107" s="56"/>
      <c r="G107" s="18"/>
      <c r="H107" s="18"/>
      <c r="I107" s="18"/>
      <c r="J107" s="18"/>
    </row>
    <row r="108" spans="1:10" x14ac:dyDescent="0.2">
      <c r="A108" s="18"/>
      <c r="B108" s="58"/>
      <c r="C108" s="51"/>
      <c r="D108" s="17"/>
      <c r="E108" s="18"/>
      <c r="F108" s="56"/>
      <c r="G108" s="18"/>
      <c r="H108" s="18"/>
      <c r="I108" s="18"/>
      <c r="J108" s="18"/>
    </row>
    <row r="109" spans="1:10" x14ac:dyDescent="0.2">
      <c r="A109" s="18"/>
      <c r="B109" s="58"/>
      <c r="C109" s="51"/>
      <c r="D109" s="17"/>
      <c r="E109" s="18"/>
      <c r="F109" s="56"/>
      <c r="G109" s="18"/>
      <c r="H109" s="18"/>
      <c r="I109" s="18"/>
      <c r="J109" s="18"/>
    </row>
    <row r="110" spans="1:10" x14ac:dyDescent="0.2">
      <c r="A110" s="18"/>
      <c r="B110" s="58"/>
      <c r="C110" s="51"/>
      <c r="D110" s="17"/>
      <c r="E110" s="18"/>
      <c r="F110" s="56"/>
      <c r="G110" s="18"/>
      <c r="H110" s="18"/>
      <c r="I110" s="18"/>
      <c r="J110" s="18"/>
    </row>
    <row r="111" spans="1:10" x14ac:dyDescent="0.2">
      <c r="A111" s="18"/>
      <c r="B111" s="58"/>
      <c r="C111" s="51"/>
      <c r="D111" s="17"/>
      <c r="E111" s="18"/>
      <c r="F111" s="56"/>
      <c r="G111" s="18"/>
      <c r="H111" s="18"/>
      <c r="I111" s="18"/>
      <c r="J111" s="18"/>
    </row>
    <row r="112" spans="1:10" x14ac:dyDescent="0.2">
      <c r="A112" s="18"/>
      <c r="B112" s="58"/>
      <c r="C112" s="51"/>
      <c r="D112" s="17"/>
      <c r="E112" s="18"/>
      <c r="F112" s="56"/>
      <c r="G112" s="18"/>
      <c r="H112" s="18"/>
      <c r="I112" s="18"/>
      <c r="J112" s="18"/>
    </row>
    <row r="113" spans="1:10" x14ac:dyDescent="0.2">
      <c r="A113" s="18"/>
      <c r="B113" s="58"/>
      <c r="C113" s="51"/>
      <c r="D113" s="17"/>
      <c r="E113" s="18"/>
      <c r="F113" s="56"/>
      <c r="G113" s="18"/>
      <c r="H113" s="18"/>
      <c r="I113" s="18"/>
      <c r="J113" s="18"/>
    </row>
    <row r="114" spans="1:10" x14ac:dyDescent="0.2">
      <c r="A114" s="18"/>
      <c r="B114" s="18"/>
      <c r="D114" s="17"/>
      <c r="E114" s="18"/>
      <c r="F114" s="56"/>
      <c r="G114" s="18"/>
      <c r="H114" s="18"/>
      <c r="I114" s="18"/>
      <c r="J114" s="18"/>
    </row>
    <row r="115" spans="1:10" x14ac:dyDescent="0.2">
      <c r="A115" s="18"/>
      <c r="B115" s="18"/>
      <c r="C115" s="52"/>
      <c r="D115" s="17"/>
      <c r="E115" s="18"/>
      <c r="F115" s="56"/>
      <c r="G115" s="18"/>
      <c r="H115" s="18"/>
      <c r="I115" s="18"/>
      <c r="J115" s="18"/>
    </row>
    <row r="116" spans="1:10" x14ac:dyDescent="0.2">
      <c r="A116" s="18"/>
      <c r="B116" s="18"/>
      <c r="C116" s="52"/>
      <c r="D116" s="17"/>
      <c r="E116" s="18"/>
      <c r="F116" s="56"/>
      <c r="G116" s="18"/>
      <c r="H116" s="18"/>
      <c r="I116" s="18"/>
      <c r="J116" s="18"/>
    </row>
    <row r="117" spans="1:10" x14ac:dyDescent="0.2">
      <c r="A117" s="18"/>
      <c r="B117" s="18"/>
      <c r="C117" s="52"/>
      <c r="D117" s="17"/>
      <c r="E117" s="18"/>
      <c r="F117" s="56"/>
      <c r="G117" s="18"/>
      <c r="H117" s="18"/>
      <c r="I117" s="18"/>
      <c r="J117" s="18"/>
    </row>
    <row r="118" spans="1:10" x14ac:dyDescent="0.2">
      <c r="A118" s="18"/>
      <c r="B118" s="18"/>
      <c r="C118" s="52"/>
      <c r="D118" s="17"/>
      <c r="E118" s="18"/>
      <c r="F118" s="56"/>
      <c r="G118" s="18"/>
      <c r="H118" s="18"/>
      <c r="I118" s="18"/>
      <c r="J118" s="18"/>
    </row>
    <row r="119" spans="1:10" x14ac:dyDescent="0.2">
      <c r="A119" s="18"/>
      <c r="B119" s="18"/>
      <c r="C119" s="52"/>
      <c r="D119" s="17"/>
      <c r="E119" s="18"/>
      <c r="F119" s="56"/>
      <c r="G119" s="18"/>
      <c r="H119" s="18"/>
      <c r="I119" s="18"/>
      <c r="J119" s="18"/>
    </row>
    <row r="120" spans="1:10" x14ac:dyDescent="0.2">
      <c r="A120" s="18"/>
      <c r="B120" s="18"/>
      <c r="C120" s="52"/>
      <c r="D120" s="17"/>
      <c r="E120" s="18"/>
      <c r="F120" s="56"/>
      <c r="G120" s="18"/>
      <c r="H120" s="18"/>
      <c r="I120" s="18"/>
      <c r="J120" s="18"/>
    </row>
    <row r="121" spans="1:10" x14ac:dyDescent="0.2">
      <c r="A121" s="18"/>
      <c r="B121" s="18"/>
      <c r="C121" s="52"/>
      <c r="D121" s="17"/>
      <c r="E121" s="18"/>
      <c r="F121" s="56"/>
      <c r="G121" s="18"/>
      <c r="H121" s="18"/>
      <c r="I121" s="18"/>
      <c r="J121" s="18"/>
    </row>
    <row r="122" spans="1:10" x14ac:dyDescent="0.2">
      <c r="A122" s="18"/>
      <c r="B122" s="18"/>
      <c r="C122" s="52"/>
      <c r="D122" s="17"/>
      <c r="E122" s="18"/>
      <c r="F122" s="56"/>
      <c r="G122" s="18"/>
      <c r="H122" s="18"/>
      <c r="I122" s="18"/>
      <c r="J122" s="18"/>
    </row>
    <row r="123" spans="1:10" x14ac:dyDescent="0.2">
      <c r="A123" s="18"/>
      <c r="B123" s="18"/>
      <c r="C123" s="52"/>
      <c r="D123" s="17"/>
      <c r="E123" s="18"/>
      <c r="F123" s="56"/>
      <c r="G123" s="18"/>
      <c r="H123" s="18"/>
      <c r="I123" s="18"/>
      <c r="J123" s="18"/>
    </row>
    <row r="124" spans="1:10" x14ac:dyDescent="0.2">
      <c r="A124" s="18"/>
      <c r="B124" s="18"/>
      <c r="C124" s="52"/>
      <c r="D124" s="17"/>
      <c r="E124" s="18"/>
      <c r="F124" s="56"/>
      <c r="G124" s="18"/>
      <c r="H124" s="18"/>
      <c r="I124" s="18"/>
      <c r="J124" s="18"/>
    </row>
    <row r="125" spans="1:10" x14ac:dyDescent="0.2">
      <c r="A125" s="18"/>
      <c r="B125" s="18"/>
      <c r="C125" s="52"/>
      <c r="D125" s="17"/>
      <c r="E125" s="18"/>
      <c r="F125" s="56"/>
      <c r="G125" s="18"/>
      <c r="H125" s="18"/>
      <c r="I125" s="18"/>
      <c r="J125" s="18"/>
    </row>
    <row r="126" spans="1:10" x14ac:dyDescent="0.2">
      <c r="A126" s="18"/>
      <c r="B126" s="18"/>
      <c r="C126" s="52"/>
      <c r="D126" s="17"/>
      <c r="E126" s="18"/>
      <c r="F126" s="56"/>
      <c r="G126" s="18"/>
      <c r="H126" s="18"/>
      <c r="I126" s="18"/>
      <c r="J126" s="18"/>
    </row>
    <row r="127" spans="1:10" x14ac:dyDescent="0.2">
      <c r="A127" s="18"/>
      <c r="B127" s="18"/>
      <c r="C127" s="52"/>
      <c r="D127" s="17"/>
      <c r="E127" s="18"/>
      <c r="F127" s="56"/>
      <c r="G127" s="18"/>
      <c r="H127" s="18"/>
      <c r="I127" s="18"/>
      <c r="J127" s="18"/>
    </row>
    <row r="128" spans="1:10" x14ac:dyDescent="0.2">
      <c r="A128" s="18"/>
      <c r="B128" s="18"/>
      <c r="C128" s="52"/>
      <c r="D128" s="17"/>
      <c r="E128" s="18"/>
      <c r="F128" s="56"/>
      <c r="G128" s="18"/>
      <c r="H128" s="18"/>
      <c r="I128" s="18"/>
      <c r="J128" s="18"/>
    </row>
    <row r="129" spans="1:11" x14ac:dyDescent="0.2">
      <c r="A129" s="18"/>
      <c r="B129" s="18"/>
      <c r="D129" s="17"/>
      <c r="E129" s="18"/>
      <c r="F129" s="56"/>
      <c r="G129" s="18"/>
      <c r="H129" s="18"/>
      <c r="I129" s="18"/>
      <c r="J129" s="18"/>
    </row>
    <row r="130" spans="1:11" x14ac:dyDescent="0.2">
      <c r="A130" s="18"/>
      <c r="B130" s="18"/>
      <c r="C130" s="2"/>
      <c r="D130" s="17"/>
      <c r="E130" s="18"/>
      <c r="F130" s="56"/>
      <c r="G130" s="18"/>
      <c r="H130" s="18"/>
      <c r="I130" s="18"/>
      <c r="J130" s="18"/>
    </row>
    <row r="131" spans="1:11" x14ac:dyDescent="0.2">
      <c r="A131" s="18"/>
      <c r="B131" s="18"/>
      <c r="C131" s="54"/>
      <c r="D131" s="57"/>
      <c r="E131" s="18"/>
      <c r="F131" s="56"/>
      <c r="G131" s="18"/>
      <c r="H131" s="18"/>
      <c r="I131" s="18"/>
      <c r="J131" s="18"/>
    </row>
    <row r="132" spans="1:11" ht="6" customHeight="1" x14ac:dyDescent="0.2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</row>
    <row r="133" spans="1:11" x14ac:dyDescent="0.2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</row>
    <row r="134" spans="1:11" x14ac:dyDescent="0.2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</row>
    <row r="135" spans="1:11" x14ac:dyDescent="0.2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</row>
    <row r="136" spans="1:11" x14ac:dyDescent="0.2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</row>
    <row r="137" spans="1:11" s="47" customFormat="1" x14ac:dyDescent="0.2">
      <c r="A137" s="45"/>
      <c r="B137" s="45"/>
      <c r="C137" s="46"/>
      <c r="D137" s="45"/>
      <c r="E137" s="45"/>
      <c r="F137" s="45"/>
      <c r="G137" s="45"/>
      <c r="H137" s="45"/>
      <c r="I137" s="45"/>
      <c r="J137" s="45"/>
      <c r="K137" s="45"/>
    </row>
    <row r="138" spans="1:11" s="47" customFormat="1" x14ac:dyDescent="0.2">
      <c r="A138" s="45"/>
      <c r="B138" s="45"/>
      <c r="C138" s="46"/>
      <c r="D138" s="45"/>
      <c r="E138" s="45"/>
      <c r="F138" s="45"/>
      <c r="G138" s="45"/>
      <c r="H138" s="45"/>
      <c r="I138" s="45"/>
      <c r="J138" s="45"/>
      <c r="K138" s="45"/>
    </row>
    <row r="139" spans="1:11" s="47" customFormat="1" x14ac:dyDescent="0.2">
      <c r="A139" s="45"/>
      <c r="B139" s="45"/>
      <c r="C139" s="46"/>
      <c r="D139" s="45"/>
      <c r="E139" s="45"/>
      <c r="F139" s="45"/>
      <c r="G139" s="45"/>
      <c r="H139" s="45"/>
      <c r="I139" s="45"/>
      <c r="J139" s="45"/>
      <c r="K139" s="45"/>
    </row>
    <row r="140" spans="1:11" s="47" customFormat="1" x14ac:dyDescent="0.2">
      <c r="A140" s="45"/>
      <c r="B140" s="45"/>
      <c r="C140" s="46"/>
      <c r="D140" s="45"/>
      <c r="E140" s="45"/>
      <c r="F140" s="45"/>
      <c r="G140" s="45"/>
      <c r="H140" s="45"/>
      <c r="I140" s="45"/>
      <c r="J140" s="45"/>
      <c r="K140" s="45"/>
    </row>
    <row r="141" spans="1:11" s="47" customFormat="1" x14ac:dyDescent="0.2">
      <c r="A141" s="45"/>
      <c r="B141" s="45"/>
      <c r="C141" s="46"/>
      <c r="D141" s="45"/>
      <c r="E141" s="45"/>
      <c r="F141" s="45"/>
      <c r="G141" s="45"/>
      <c r="H141" s="45"/>
      <c r="I141" s="45"/>
      <c r="J141" s="45"/>
      <c r="K141" s="45"/>
    </row>
    <row r="142" spans="1:11" s="47" customFormat="1" x14ac:dyDescent="0.2">
      <c r="A142" s="45"/>
      <c r="B142" s="45"/>
      <c r="C142" s="46"/>
      <c r="D142" s="45"/>
      <c r="E142" s="45"/>
      <c r="F142" s="45"/>
      <c r="G142" s="45"/>
      <c r="H142" s="45"/>
      <c r="I142" s="45"/>
      <c r="J142" s="45"/>
      <c r="K142" s="45"/>
    </row>
    <row r="143" spans="1:11" s="47" customFormat="1" x14ac:dyDescent="0.2">
      <c r="A143" s="45"/>
      <c r="B143" s="45"/>
      <c r="C143" s="46"/>
      <c r="D143" s="45"/>
      <c r="E143" s="45"/>
      <c r="F143" s="45"/>
      <c r="G143" s="45"/>
      <c r="H143" s="45"/>
      <c r="I143" s="45"/>
      <c r="J143" s="45"/>
      <c r="K143" s="45"/>
    </row>
    <row r="144" spans="1:11" x14ac:dyDescent="0.2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</row>
    <row r="145" spans="1:11" x14ac:dyDescent="0.2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</row>
    <row r="146" spans="1:11" x14ac:dyDescent="0.2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</row>
    <row r="147" spans="1:11" x14ac:dyDescent="0.2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</row>
    <row r="148" spans="1:11" x14ac:dyDescent="0.2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</row>
    <row r="149" spans="1:11" x14ac:dyDescent="0.2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</row>
    <row r="150" spans="1:11" x14ac:dyDescent="0.2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</row>
    <row r="151" spans="1:11" x14ac:dyDescent="0.2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</row>
    <row r="152" spans="1:11" x14ac:dyDescent="0.2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</row>
    <row r="153" spans="1:11" x14ac:dyDescent="0.2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</row>
    <row r="154" spans="1:11" x14ac:dyDescent="0.2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</row>
    <row r="155" spans="1:11" x14ac:dyDescent="0.2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</row>
    <row r="156" spans="1:11" x14ac:dyDescent="0.2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</row>
    <row r="157" spans="1:11" ht="6" customHeight="1" x14ac:dyDescent="0.2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</row>
    <row r="158" spans="1:11" ht="11.45" customHeight="1" x14ac:dyDescent="0.2">
      <c r="A158" s="153" t="s">
        <v>19</v>
      </c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</row>
    <row r="160" spans="1:11" x14ac:dyDescent="0.2">
      <c r="B160" s="50"/>
    </row>
    <row r="161" spans="2:2" x14ac:dyDescent="0.2">
      <c r="B161" s="50"/>
    </row>
    <row r="162" spans="2:2" x14ac:dyDescent="0.2">
      <c r="B162" s="2"/>
    </row>
    <row r="163" spans="2:2" x14ac:dyDescent="0.2">
      <c r="B163" s="50"/>
    </row>
    <row r="164" spans="2:2" x14ac:dyDescent="0.2">
      <c r="B164" s="50"/>
    </row>
  </sheetData>
  <sortState ref="B12:P77">
    <sortCondition ref="I12:I77"/>
  </sortState>
  <mergeCells count="11">
    <mergeCell ref="D3:H3"/>
    <mergeCell ref="A1:J1"/>
    <mergeCell ref="E11:J11"/>
    <mergeCell ref="A2:K2"/>
    <mergeCell ref="A5:J5"/>
    <mergeCell ref="A10:J10"/>
    <mergeCell ref="Y10:AB10"/>
    <mergeCell ref="U10:X10"/>
    <mergeCell ref="Q10:T10"/>
    <mergeCell ref="M10:P10"/>
    <mergeCell ref="A158:K158"/>
  </mergeCells>
  <pageMargins left="0.39370078740157483" right="0.47244094488188981" top="0.31496062992125984" bottom="0.31496062992125984" header="0.23622047244094491" footer="0.19685039370078741"/>
  <pageSetup scale="7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zoomScale="90" zoomScaleNormal="90" workbookViewId="0">
      <selection sqref="A1:R1"/>
    </sheetView>
  </sheetViews>
  <sheetFormatPr defaultRowHeight="12.75" x14ac:dyDescent="0.2"/>
  <cols>
    <col min="1" max="1" width="4.85546875" style="16" customWidth="1"/>
    <col min="2" max="2" width="5.5703125" style="16" customWidth="1"/>
    <col min="3" max="3" width="15.5703125" style="1" customWidth="1"/>
    <col min="4" max="4" width="24.28515625" style="16" customWidth="1"/>
    <col min="5" max="5" width="37.42578125" style="16" customWidth="1"/>
    <col min="6" max="16" width="4.140625" style="16" customWidth="1"/>
    <col min="17" max="17" width="4.140625" style="125" customWidth="1"/>
    <col min="18" max="18" width="6.85546875" style="16" customWidth="1"/>
  </cols>
  <sheetData>
    <row r="1" spans="1:20" ht="26.25" x14ac:dyDescent="0.2">
      <c r="A1" s="154" t="str">
        <f>CTRL!B7</f>
        <v>R E G I O N E M   O R L I C K A   L A N Š K R O U N   2 0 1 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0" ht="21" x14ac:dyDescent="0.2">
      <c r="A2" s="156" t="str">
        <f>CTRL!B8</f>
        <v>26. ročník mezinárodního cyklistického závodu juniorů / 26th annual of international cycling race of juniors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20" ht="15.75" x14ac:dyDescent="0.25">
      <c r="D3" s="163" t="s">
        <v>413</v>
      </c>
      <c r="E3" s="163"/>
      <c r="F3" s="163"/>
      <c r="G3" s="163"/>
      <c r="H3" s="163"/>
      <c r="I3" s="163"/>
      <c r="J3" s="163"/>
      <c r="K3" s="163"/>
      <c r="L3" s="28"/>
      <c r="M3" s="28"/>
      <c r="N3" s="28"/>
      <c r="O3" s="28"/>
      <c r="P3" s="28"/>
      <c r="Q3" s="28"/>
      <c r="R3" s="2" t="s">
        <v>228</v>
      </c>
    </row>
    <row r="4" spans="1:20" x14ac:dyDescent="0.2">
      <c r="A4" s="3" t="s">
        <v>417</v>
      </c>
      <c r="R4" s="2" t="s">
        <v>193</v>
      </c>
    </row>
    <row r="5" spans="1:20" ht="21" x14ac:dyDescent="0.2">
      <c r="A5" s="158" t="s">
        <v>108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20" ht="9" customHeight="1" x14ac:dyDescent="0.2"/>
    <row r="7" spans="1:20" x14ac:dyDescent="0.2">
      <c r="A7" s="77" t="s">
        <v>0</v>
      </c>
      <c r="B7" s="77" t="s">
        <v>1</v>
      </c>
      <c r="C7" s="77" t="s">
        <v>2</v>
      </c>
      <c r="D7" s="77" t="s">
        <v>3</v>
      </c>
      <c r="E7" s="77" t="s">
        <v>4</v>
      </c>
      <c r="F7" s="77" t="s">
        <v>109</v>
      </c>
      <c r="G7" s="77"/>
      <c r="H7" s="77" t="s">
        <v>110</v>
      </c>
      <c r="I7" s="77"/>
      <c r="J7" s="77" t="s">
        <v>111</v>
      </c>
      <c r="K7" s="77"/>
      <c r="L7" s="77" t="s">
        <v>112</v>
      </c>
      <c r="M7" s="77"/>
      <c r="N7" s="77"/>
      <c r="O7" s="77"/>
      <c r="P7" s="77"/>
      <c r="Q7" s="77"/>
      <c r="R7" s="77" t="s">
        <v>113</v>
      </c>
    </row>
    <row r="8" spans="1:20" x14ac:dyDescent="0.2">
      <c r="A8" s="78" t="s">
        <v>8</v>
      </c>
      <c r="B8" s="78" t="s">
        <v>9</v>
      </c>
      <c r="C8" s="78" t="s">
        <v>10</v>
      </c>
      <c r="D8" s="78" t="s">
        <v>11</v>
      </c>
      <c r="E8" s="78" t="s">
        <v>23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 t="s">
        <v>114</v>
      </c>
    </row>
    <row r="9" spans="1:20" ht="12" customHeight="1" thickBot="1" x14ac:dyDescent="0.25"/>
    <row r="10" spans="1:20" ht="15" x14ac:dyDescent="0.2">
      <c r="A10" s="166" t="s">
        <v>115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</row>
    <row r="11" spans="1:20" ht="15" x14ac:dyDescent="0.2">
      <c r="A11" s="74"/>
      <c r="B11" s="169"/>
      <c r="C11" s="161"/>
      <c r="D11" s="161"/>
      <c r="E11" s="161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20" ht="15" x14ac:dyDescent="0.2">
      <c r="A12" s="75" t="s">
        <v>101</v>
      </c>
      <c r="B12" s="68">
        <v>4</v>
      </c>
      <c r="C12" s="144" t="str">
        <f t="shared" ref="C12:C28" si="0">VLOOKUP($B12,STARTOVKA,2,0)</f>
        <v>GER19950529</v>
      </c>
      <c r="D12" s="145" t="str">
        <f t="shared" ref="D12:D28" si="1">VLOOKUP($B12,STARTOVKA,3,0)</f>
        <v>WEDLER Tristan</v>
      </c>
      <c r="E12" s="146" t="str">
        <f t="shared" ref="E12:E28" si="2">VLOOKUP($B12,STARTOVKA,4,0)</f>
        <v>RSC COTTBUS</v>
      </c>
      <c r="F12" s="13">
        <v>20</v>
      </c>
      <c r="G12" s="13">
        <v>6</v>
      </c>
      <c r="H12" s="13"/>
      <c r="I12" s="13"/>
      <c r="J12" s="13"/>
      <c r="K12" s="54"/>
      <c r="L12" s="13"/>
      <c r="M12" s="13"/>
      <c r="N12" s="13"/>
      <c r="O12" s="13"/>
      <c r="P12" s="13"/>
      <c r="Q12" s="13"/>
      <c r="R12" s="29">
        <f t="shared" ref="R12:R28" si="3">SUM(F12:P12)</f>
        <v>26</v>
      </c>
      <c r="T12" s="19"/>
    </row>
    <row r="13" spans="1:20" ht="15" x14ac:dyDescent="0.2">
      <c r="A13" s="75" t="s">
        <v>78</v>
      </c>
      <c r="B13" s="68">
        <v>3</v>
      </c>
      <c r="C13" s="144" t="str">
        <f t="shared" si="0"/>
        <v>GER19950510</v>
      </c>
      <c r="D13" s="145" t="str">
        <f t="shared" si="1"/>
        <v>ROHDE Leon</v>
      </c>
      <c r="E13" s="146" t="str">
        <f t="shared" si="2"/>
        <v>RSC COTTBUS</v>
      </c>
      <c r="F13" s="13">
        <v>25</v>
      </c>
      <c r="G13" s="13"/>
      <c r="H13" s="13"/>
      <c r="I13" s="13"/>
      <c r="J13" s="13"/>
      <c r="K13" s="59"/>
      <c r="L13" s="13"/>
      <c r="M13" s="13"/>
      <c r="N13" s="13"/>
      <c r="O13" s="13"/>
      <c r="P13" s="13"/>
      <c r="Q13" s="13"/>
      <c r="R13" s="29">
        <f t="shared" si="3"/>
        <v>25</v>
      </c>
      <c r="T13" s="19"/>
    </row>
    <row r="14" spans="1:20" s="16" customFormat="1" ht="15" x14ac:dyDescent="0.2">
      <c r="A14" s="75" t="s">
        <v>96</v>
      </c>
      <c r="B14" s="68">
        <v>25</v>
      </c>
      <c r="C14" s="144" t="str">
        <f t="shared" si="0"/>
        <v>POL19950101</v>
      </c>
      <c r="D14" s="145" t="str">
        <f t="shared" si="1"/>
        <v xml:space="preserve">MADRAK Tomasz             </v>
      </c>
      <c r="E14" s="146" t="str">
        <f t="shared" si="2"/>
        <v>ALKS STAL – OCETIX -  IGLOTEX Grudziądz</v>
      </c>
      <c r="F14" s="13">
        <v>16</v>
      </c>
      <c r="G14" s="13"/>
      <c r="H14" s="13"/>
      <c r="I14" s="13"/>
      <c r="J14" s="13"/>
      <c r="K14" s="59"/>
      <c r="L14" s="13"/>
      <c r="M14" s="13"/>
      <c r="N14" s="13"/>
      <c r="O14" s="13"/>
      <c r="P14" s="13"/>
      <c r="Q14" s="13"/>
      <c r="R14" s="29">
        <f t="shared" si="3"/>
        <v>16</v>
      </c>
    </row>
    <row r="15" spans="1:20" s="125" customFormat="1" ht="15" x14ac:dyDescent="0.2">
      <c r="A15" s="75" t="s">
        <v>100</v>
      </c>
      <c r="B15" s="68">
        <v>2</v>
      </c>
      <c r="C15" s="144" t="str">
        <f t="shared" si="0"/>
        <v>GER19941213</v>
      </c>
      <c r="D15" s="145" t="str">
        <f t="shared" si="1"/>
        <v>HERRMANN Jonathan</v>
      </c>
      <c r="E15" s="146" t="str">
        <f t="shared" si="2"/>
        <v>RSC COTTBUS</v>
      </c>
      <c r="F15" s="13">
        <v>14</v>
      </c>
      <c r="G15" s="13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29">
        <f t="shared" si="3"/>
        <v>15</v>
      </c>
    </row>
    <row r="16" spans="1:20" s="125" customFormat="1" ht="15" x14ac:dyDescent="0.2">
      <c r="A16" s="75" t="s">
        <v>76</v>
      </c>
      <c r="B16" s="68">
        <v>47</v>
      </c>
      <c r="C16" s="144" t="str">
        <f t="shared" si="0"/>
        <v>CZE19951016</v>
      </c>
      <c r="D16" s="145" t="str">
        <f t="shared" si="1"/>
        <v>BROKEŠ Rostislav</v>
      </c>
      <c r="E16" s="146" t="str">
        <f t="shared" si="2"/>
        <v>MAPEI CYKLO KAŇKOVSKÝ</v>
      </c>
      <c r="F16" s="13">
        <v>12</v>
      </c>
      <c r="G16" s="13"/>
      <c r="H16" s="13"/>
      <c r="I16" s="13"/>
      <c r="J16" s="13"/>
      <c r="K16" s="59"/>
      <c r="L16" s="13"/>
      <c r="M16" s="13"/>
      <c r="N16" s="13"/>
      <c r="O16" s="13"/>
      <c r="P16" s="13"/>
      <c r="Q16" s="13"/>
      <c r="R16" s="29">
        <f t="shared" si="3"/>
        <v>12</v>
      </c>
    </row>
    <row r="17" spans="1:20" s="16" customFormat="1" ht="15" x14ac:dyDescent="0.2">
      <c r="A17" s="75" t="s">
        <v>99</v>
      </c>
      <c r="B17" s="68">
        <v>21</v>
      </c>
      <c r="C17" s="144" t="str">
        <f t="shared" si="0"/>
        <v>POL19940415</v>
      </c>
      <c r="D17" s="145" t="str">
        <f t="shared" si="1"/>
        <v>KLASIŃSKI Łukasz</v>
      </c>
      <c r="E17" s="146" t="str">
        <f t="shared" si="2"/>
        <v>ALKS STAL – OCETIX -  IGLOTEX Grudziądz</v>
      </c>
      <c r="F17" s="13">
        <v>10</v>
      </c>
      <c r="G17" s="13"/>
      <c r="H17" s="13"/>
      <c r="I17" s="13"/>
      <c r="J17" s="13"/>
      <c r="K17" s="59"/>
      <c r="L17" s="13"/>
      <c r="M17" s="13"/>
      <c r="N17" s="13"/>
      <c r="O17" s="13"/>
      <c r="P17" s="13"/>
      <c r="Q17" s="13"/>
      <c r="R17" s="29">
        <f t="shared" si="3"/>
        <v>10</v>
      </c>
      <c r="T17" s="19"/>
    </row>
    <row r="18" spans="1:20" s="16" customFormat="1" ht="15" x14ac:dyDescent="0.2">
      <c r="A18" s="75" t="s">
        <v>93</v>
      </c>
      <c r="B18" s="68">
        <v>1</v>
      </c>
      <c r="C18" s="144" t="str">
        <f t="shared" si="0"/>
        <v>GER19940831</v>
      </c>
      <c r="D18" s="145" t="str">
        <f t="shared" si="1"/>
        <v>WILLWOHL Willi</v>
      </c>
      <c r="E18" s="146" t="str">
        <f t="shared" si="2"/>
        <v>RSC COTTBUS</v>
      </c>
      <c r="F18" s="13">
        <v>9</v>
      </c>
      <c r="G18" s="13"/>
      <c r="H18" s="13"/>
      <c r="I18" s="13"/>
      <c r="J18" s="13"/>
      <c r="K18" s="59"/>
      <c r="L18" s="13"/>
      <c r="M18" s="13"/>
      <c r="N18" s="13"/>
      <c r="O18" s="13"/>
      <c r="P18" s="13"/>
      <c r="Q18" s="13"/>
      <c r="R18" s="29">
        <f t="shared" si="3"/>
        <v>9</v>
      </c>
      <c r="T18" s="19"/>
    </row>
    <row r="19" spans="1:20" s="16" customFormat="1" ht="15" x14ac:dyDescent="0.2">
      <c r="A19" s="75" t="s">
        <v>98</v>
      </c>
      <c r="B19" s="68">
        <v>24</v>
      </c>
      <c r="C19" s="144" t="str">
        <f t="shared" si="0"/>
        <v>POL19940911</v>
      </c>
      <c r="D19" s="145" t="str">
        <f t="shared" si="1"/>
        <v>PYLAK Łukasz</v>
      </c>
      <c r="E19" s="146" t="str">
        <f t="shared" si="2"/>
        <v>ALKS STAL – OCETIX -  IGLOTEX Grudziądz</v>
      </c>
      <c r="F19" s="13">
        <v>8</v>
      </c>
      <c r="G19" s="13"/>
      <c r="H19" s="13"/>
      <c r="I19" s="13"/>
      <c r="J19" s="13"/>
      <c r="K19" s="59"/>
      <c r="L19" s="13"/>
      <c r="M19" s="13"/>
      <c r="N19" s="13"/>
      <c r="O19" s="13"/>
      <c r="P19" s="13"/>
      <c r="Q19" s="13"/>
      <c r="R19" s="29">
        <f t="shared" si="3"/>
        <v>8</v>
      </c>
      <c r="T19" s="19"/>
    </row>
    <row r="20" spans="1:20" s="16" customFormat="1" ht="15" x14ac:dyDescent="0.2">
      <c r="A20" s="75" t="s">
        <v>68</v>
      </c>
      <c r="B20" s="68">
        <v>95</v>
      </c>
      <c r="C20" s="144" t="str">
        <f t="shared" si="0"/>
        <v>CZE19940803</v>
      </c>
      <c r="D20" s="145" t="str">
        <f t="shared" si="1"/>
        <v>KALOJÍROS Tomáš</v>
      </c>
      <c r="E20" s="146" t="str">
        <f t="shared" si="2"/>
        <v>BEMANIAX</v>
      </c>
      <c r="F20" s="13">
        <v>7</v>
      </c>
      <c r="G20" s="13"/>
      <c r="H20" s="13"/>
      <c r="I20" s="13"/>
      <c r="J20" s="13"/>
      <c r="K20" s="59"/>
      <c r="L20" s="13"/>
      <c r="M20" s="13"/>
      <c r="N20" s="13"/>
      <c r="O20" s="13"/>
      <c r="P20" s="13"/>
      <c r="Q20" s="13"/>
      <c r="R20" s="29">
        <f t="shared" si="3"/>
        <v>7</v>
      </c>
    </row>
    <row r="21" spans="1:20" s="16" customFormat="1" ht="15" x14ac:dyDescent="0.2">
      <c r="A21" s="75" t="s">
        <v>97</v>
      </c>
      <c r="B21" s="68">
        <v>32</v>
      </c>
      <c r="C21" s="144" t="str">
        <f t="shared" si="0"/>
        <v>SVK19941210</v>
      </c>
      <c r="D21" s="145" t="str">
        <f t="shared" si="1"/>
        <v>KOVÁČIK Juraj</v>
      </c>
      <c r="E21" s="146" t="str">
        <f t="shared" si="2"/>
        <v>CK EPIC DOHŇANY</v>
      </c>
      <c r="F21" s="13">
        <v>6</v>
      </c>
      <c r="G21" s="13"/>
      <c r="H21" s="13"/>
      <c r="I21" s="13"/>
      <c r="J21" s="13"/>
      <c r="K21" s="59"/>
      <c r="L21" s="13"/>
      <c r="M21" s="13"/>
      <c r="N21" s="13"/>
      <c r="O21" s="13"/>
      <c r="P21" s="13"/>
      <c r="Q21" s="13"/>
      <c r="R21" s="29">
        <f t="shared" si="3"/>
        <v>6</v>
      </c>
    </row>
    <row r="22" spans="1:20" s="16" customFormat="1" ht="15" x14ac:dyDescent="0.2">
      <c r="A22" s="75" t="s">
        <v>95</v>
      </c>
      <c r="B22" s="68">
        <v>12</v>
      </c>
      <c r="C22" s="144" t="str">
        <f t="shared" si="0"/>
        <v>HUN19940214</v>
      </c>
      <c r="D22" s="145" t="str">
        <f t="shared" si="1"/>
        <v>VARRÓ Bálint</v>
      </c>
      <c r="E22" s="146" t="str">
        <f t="shared" si="2"/>
        <v>KSI Csepel SE.</v>
      </c>
      <c r="F22" s="13">
        <v>5</v>
      </c>
      <c r="G22" s="13"/>
      <c r="H22" s="13"/>
      <c r="I22" s="13"/>
      <c r="J22" s="13"/>
      <c r="K22" s="59"/>
      <c r="L22" s="13"/>
      <c r="M22" s="13"/>
      <c r="N22" s="13"/>
      <c r="O22" s="13"/>
      <c r="P22" s="13"/>
      <c r="Q22" s="13"/>
      <c r="R22" s="29">
        <f t="shared" si="3"/>
        <v>5</v>
      </c>
    </row>
    <row r="23" spans="1:20" s="16" customFormat="1" ht="15" x14ac:dyDescent="0.2">
      <c r="A23" s="75" t="s">
        <v>61</v>
      </c>
      <c r="B23" s="68">
        <v>43</v>
      </c>
      <c r="C23" s="144" t="str">
        <f t="shared" si="0"/>
        <v>CZE19950209</v>
      </c>
      <c r="D23" s="145" t="str">
        <f t="shared" si="1"/>
        <v>LICHNOVSKÝ Luděk</v>
      </c>
      <c r="E23" s="146" t="str">
        <f t="shared" si="2"/>
        <v>MAPEI CYKLO KAŇKOVSKÝ</v>
      </c>
      <c r="F23" s="13">
        <v>3</v>
      </c>
      <c r="G23" s="13">
        <v>2</v>
      </c>
      <c r="H23" s="13"/>
      <c r="I23" s="13"/>
      <c r="J23" s="13"/>
      <c r="K23" s="59"/>
      <c r="L23" s="56"/>
      <c r="M23" s="13"/>
      <c r="N23" s="13"/>
      <c r="O23" s="13"/>
      <c r="P23" s="13"/>
      <c r="Q23" s="13"/>
      <c r="R23" s="29">
        <f t="shared" si="3"/>
        <v>5</v>
      </c>
    </row>
    <row r="24" spans="1:20" s="16" customFormat="1" ht="15" x14ac:dyDescent="0.2">
      <c r="A24" s="75" t="s">
        <v>85</v>
      </c>
      <c r="B24" s="68">
        <v>51</v>
      </c>
      <c r="C24" s="144" t="str">
        <f t="shared" si="0"/>
        <v>CZE19950610</v>
      </c>
      <c r="D24" s="145" t="str">
        <f t="shared" si="1"/>
        <v>HEŘMANOVSKÝ Tomáš</v>
      </c>
      <c r="E24" s="146" t="str">
        <f t="shared" si="2"/>
        <v>TJ UNIČOV</v>
      </c>
      <c r="F24" s="13">
        <v>4</v>
      </c>
      <c r="G24" s="13"/>
      <c r="H24" s="13"/>
      <c r="I24" s="13"/>
      <c r="J24" s="13"/>
      <c r="K24" s="59"/>
      <c r="L24" s="13"/>
      <c r="M24" s="13"/>
      <c r="N24" s="13"/>
      <c r="O24" s="13"/>
      <c r="P24" s="13"/>
      <c r="Q24" s="13"/>
      <c r="R24" s="29">
        <f t="shared" si="3"/>
        <v>4</v>
      </c>
    </row>
    <row r="25" spans="1:20" s="107" customFormat="1" ht="15" x14ac:dyDescent="0.2">
      <c r="A25" s="75" t="s">
        <v>94</v>
      </c>
      <c r="B25" s="68">
        <v>17</v>
      </c>
      <c r="C25" s="144" t="str">
        <f t="shared" si="0"/>
        <v>HUN19951126</v>
      </c>
      <c r="D25" s="145" t="str">
        <f t="shared" si="1"/>
        <v>RÓZSA Balázs</v>
      </c>
      <c r="E25" s="146" t="str">
        <f t="shared" si="2"/>
        <v>KSI Csepel SE.</v>
      </c>
      <c r="F25" s="13">
        <v>2</v>
      </c>
      <c r="G25" s="13"/>
      <c r="H25" s="13"/>
      <c r="I25" s="13"/>
      <c r="J25" s="13"/>
      <c r="K25" s="59"/>
      <c r="L25" s="13"/>
      <c r="M25" s="13"/>
      <c r="N25" s="13"/>
      <c r="O25" s="13"/>
      <c r="P25" s="13"/>
      <c r="Q25" s="13"/>
      <c r="R25" s="29">
        <f t="shared" si="3"/>
        <v>2</v>
      </c>
    </row>
    <row r="26" spans="1:20" s="107" customFormat="1" ht="15" x14ac:dyDescent="0.2">
      <c r="A26" s="75" t="s">
        <v>89</v>
      </c>
      <c r="B26" s="121">
        <v>67</v>
      </c>
      <c r="C26" s="144" t="str">
        <f t="shared" si="0"/>
        <v>CZE19960118</v>
      </c>
      <c r="D26" s="145" t="str">
        <f t="shared" si="1"/>
        <v>KOHOUT Michal</v>
      </c>
      <c r="E26" s="146" t="str">
        <f t="shared" si="2"/>
        <v>DUKLA  PRAHA</v>
      </c>
      <c r="F26" s="13"/>
      <c r="G26" s="13">
        <v>2</v>
      </c>
      <c r="H26" s="13"/>
      <c r="I26" s="13"/>
      <c r="J26" s="13"/>
      <c r="K26" s="59"/>
      <c r="L26" s="13"/>
      <c r="M26" s="13"/>
      <c r="N26" s="13"/>
      <c r="O26" s="13"/>
      <c r="P26" s="13"/>
      <c r="Q26" s="13"/>
      <c r="R26" s="29">
        <f t="shared" si="3"/>
        <v>2</v>
      </c>
    </row>
    <row r="27" spans="1:20" s="107" customFormat="1" ht="15" x14ac:dyDescent="0.2">
      <c r="A27" s="75" t="s">
        <v>92</v>
      </c>
      <c r="B27" s="68">
        <v>92</v>
      </c>
      <c r="C27" s="144" t="str">
        <f t="shared" si="0"/>
        <v>CZE19951016</v>
      </c>
      <c r="D27" s="145" t="str">
        <f t="shared" si="1"/>
        <v>ADÁMEK Šimon</v>
      </c>
      <c r="E27" s="146" t="str">
        <f t="shared" si="2"/>
        <v>TJ KOVO PRAHA</v>
      </c>
      <c r="F27" s="13">
        <v>1</v>
      </c>
      <c r="G27" s="13"/>
      <c r="H27" s="13"/>
      <c r="I27" s="13"/>
      <c r="J27" s="13"/>
      <c r="K27" s="59"/>
      <c r="L27" s="13"/>
      <c r="M27" s="13"/>
      <c r="N27" s="13"/>
      <c r="O27" s="13"/>
      <c r="P27" s="13"/>
      <c r="Q27" s="13"/>
      <c r="R27" s="29">
        <f t="shared" si="3"/>
        <v>1</v>
      </c>
    </row>
    <row r="28" spans="1:20" s="107" customFormat="1" ht="15" x14ac:dyDescent="0.2">
      <c r="A28" s="75" t="s">
        <v>91</v>
      </c>
      <c r="B28" s="68">
        <v>65</v>
      </c>
      <c r="C28" s="144" t="str">
        <f t="shared" si="0"/>
        <v>CZE19940805</v>
      </c>
      <c r="D28" s="145" t="str">
        <f t="shared" si="1"/>
        <v>VOGELTANZ Radim</v>
      </c>
      <c r="E28" s="146" t="str">
        <f t="shared" si="2"/>
        <v>DUKLA  PRAHA</v>
      </c>
      <c r="F28" s="13"/>
      <c r="G28" s="13">
        <v>1</v>
      </c>
      <c r="H28" s="13"/>
      <c r="I28" s="13"/>
      <c r="J28" s="13"/>
      <c r="K28" s="59"/>
      <c r="L28" s="13"/>
      <c r="M28" s="13"/>
      <c r="N28" s="13"/>
      <c r="O28" s="13"/>
      <c r="P28" s="13"/>
      <c r="Q28" s="13"/>
      <c r="R28" s="29">
        <f t="shared" si="3"/>
        <v>1</v>
      </c>
    </row>
    <row r="29" spans="1:20" s="16" customFormat="1" ht="15" x14ac:dyDescent="0.2">
      <c r="A29" s="76"/>
      <c r="B29" s="76"/>
      <c r="C29" s="74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7"/>
      <c r="R29" s="76"/>
    </row>
    <row r="30" spans="1:20" ht="9.75" customHeight="1" thickBot="1" x14ac:dyDescent="0.25"/>
    <row r="31" spans="1:20" ht="15" x14ac:dyDescent="0.2">
      <c r="A31" s="166" t="s">
        <v>116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</row>
    <row r="32" spans="1:20" ht="15" x14ac:dyDescent="0.2">
      <c r="A32" s="30"/>
      <c r="B32" s="167"/>
      <c r="C32" s="168"/>
      <c r="D32" s="168"/>
      <c r="E32" s="168"/>
      <c r="F32" s="31" t="s">
        <v>101</v>
      </c>
      <c r="G32" s="31" t="s">
        <v>78</v>
      </c>
      <c r="H32" s="31" t="s">
        <v>96</v>
      </c>
      <c r="I32" s="31" t="s">
        <v>100</v>
      </c>
      <c r="J32" s="31" t="s">
        <v>76</v>
      </c>
      <c r="K32" s="31" t="s">
        <v>99</v>
      </c>
      <c r="L32" s="31" t="s">
        <v>93</v>
      </c>
      <c r="M32" s="31" t="s">
        <v>98</v>
      </c>
      <c r="N32" s="31" t="s">
        <v>68</v>
      </c>
      <c r="O32" s="31" t="s">
        <v>97</v>
      </c>
      <c r="P32" s="31" t="s">
        <v>95</v>
      </c>
      <c r="Q32" s="31">
        <v>12</v>
      </c>
      <c r="R32" s="32"/>
    </row>
    <row r="33" spans="1:18" ht="15" x14ac:dyDescent="0.2">
      <c r="A33" s="33" t="s">
        <v>101</v>
      </c>
      <c r="B33" s="68">
        <v>3</v>
      </c>
      <c r="C33" s="144" t="str">
        <f t="shared" ref="C33:C42" si="4">VLOOKUP($B33,STARTOVKA,2,0)</f>
        <v>GER19950510</v>
      </c>
      <c r="D33" s="145" t="str">
        <f t="shared" ref="D33:D42" si="5">VLOOKUP($B33,STARTOVKA,3,0)</f>
        <v>ROHDE Leon</v>
      </c>
      <c r="E33" s="146" t="str">
        <f t="shared" ref="E33:E42" si="6">VLOOKUP($B33,STARTOVKA,4,0)</f>
        <v>RSC COTTBUS</v>
      </c>
      <c r="F33" s="13">
        <v>5</v>
      </c>
      <c r="G33" s="13"/>
      <c r="H33" s="13">
        <v>5</v>
      </c>
      <c r="I33" s="13"/>
      <c r="J33" s="13"/>
      <c r="K33" s="13"/>
      <c r="L33" s="13"/>
      <c r="M33" s="13"/>
      <c r="N33" s="13"/>
      <c r="O33" s="13"/>
      <c r="P33" s="13"/>
      <c r="Q33" s="13"/>
      <c r="R33" s="29">
        <f t="shared" ref="R33:R42" si="7">SUM(F33:Q33)</f>
        <v>10</v>
      </c>
    </row>
    <row r="34" spans="1:18" ht="15" x14ac:dyDescent="0.2">
      <c r="A34" s="33" t="s">
        <v>78</v>
      </c>
      <c r="B34" s="121">
        <v>47</v>
      </c>
      <c r="C34" s="144" t="str">
        <f t="shared" si="4"/>
        <v>CZE19951016</v>
      </c>
      <c r="D34" s="145" t="str">
        <f t="shared" si="5"/>
        <v>BROKEŠ Rostislav</v>
      </c>
      <c r="E34" s="146" t="str">
        <f t="shared" si="6"/>
        <v>MAPEI CYKLO KAŇKOVSKÝ</v>
      </c>
      <c r="F34" s="13"/>
      <c r="G34" s="13">
        <v>3</v>
      </c>
      <c r="H34" s="13">
        <v>3</v>
      </c>
      <c r="I34" s="13"/>
      <c r="J34" s="13"/>
      <c r="K34" s="13"/>
      <c r="L34" s="13"/>
      <c r="M34" s="13"/>
      <c r="N34" s="13"/>
      <c r="O34" s="13"/>
      <c r="P34" s="13"/>
      <c r="Q34" s="13"/>
      <c r="R34" s="29">
        <f t="shared" si="7"/>
        <v>6</v>
      </c>
    </row>
    <row r="35" spans="1:18" ht="15" x14ac:dyDescent="0.2">
      <c r="A35" s="33" t="s">
        <v>96</v>
      </c>
      <c r="B35" s="68">
        <v>4</v>
      </c>
      <c r="C35" s="144" t="str">
        <f t="shared" si="4"/>
        <v>GER19950529</v>
      </c>
      <c r="D35" s="145" t="str">
        <f t="shared" si="5"/>
        <v>WEDLER Tristan</v>
      </c>
      <c r="E35" s="146" t="str">
        <f t="shared" si="6"/>
        <v>RSC COTTBUS</v>
      </c>
      <c r="F35" s="13"/>
      <c r="G35" s="13">
        <v>5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29">
        <f t="shared" si="7"/>
        <v>5</v>
      </c>
    </row>
    <row r="36" spans="1:18" ht="15" x14ac:dyDescent="0.2">
      <c r="A36" s="33" t="s">
        <v>100</v>
      </c>
      <c r="B36" s="68">
        <v>16</v>
      </c>
      <c r="C36" s="144" t="str">
        <f t="shared" si="4"/>
        <v>HUN19950807</v>
      </c>
      <c r="D36" s="145" t="str">
        <f t="shared" si="5"/>
        <v>VARRÓ Gergely</v>
      </c>
      <c r="E36" s="146" t="str">
        <f t="shared" si="6"/>
        <v>KSI Csepel SE.</v>
      </c>
      <c r="F36" s="13">
        <v>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29">
        <f t="shared" si="7"/>
        <v>3</v>
      </c>
    </row>
    <row r="37" spans="1:18" ht="15" x14ac:dyDescent="0.2">
      <c r="A37" s="33" t="s">
        <v>76</v>
      </c>
      <c r="B37" s="68">
        <v>95</v>
      </c>
      <c r="C37" s="144" t="str">
        <f t="shared" si="4"/>
        <v>CZE19940803</v>
      </c>
      <c r="D37" s="145" t="str">
        <f t="shared" si="5"/>
        <v>KALOJÍROS Tomáš</v>
      </c>
      <c r="E37" s="146" t="str">
        <f t="shared" si="6"/>
        <v>BEMANIAX</v>
      </c>
      <c r="F37" s="13">
        <v>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29">
        <f t="shared" si="7"/>
        <v>2</v>
      </c>
    </row>
    <row r="38" spans="1:18" ht="15" x14ac:dyDescent="0.2">
      <c r="A38" s="33" t="s">
        <v>99</v>
      </c>
      <c r="B38" s="121">
        <v>2</v>
      </c>
      <c r="C38" s="144" t="str">
        <f t="shared" si="4"/>
        <v>GER19941213</v>
      </c>
      <c r="D38" s="145" t="str">
        <f t="shared" si="5"/>
        <v>HERRMANN Jonathan</v>
      </c>
      <c r="E38" s="146" t="str">
        <f t="shared" si="6"/>
        <v>RSC COTTBUS</v>
      </c>
      <c r="F38" s="13"/>
      <c r="G38" s="13">
        <v>2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9">
        <f t="shared" si="7"/>
        <v>2</v>
      </c>
    </row>
    <row r="39" spans="1:18" ht="15" x14ac:dyDescent="0.2">
      <c r="A39" s="33" t="s">
        <v>93</v>
      </c>
      <c r="B39" s="68">
        <v>25</v>
      </c>
      <c r="C39" s="144" t="str">
        <f t="shared" si="4"/>
        <v>POL19950101</v>
      </c>
      <c r="D39" s="145" t="str">
        <f t="shared" si="5"/>
        <v xml:space="preserve">MADRAK Tomasz             </v>
      </c>
      <c r="E39" s="146" t="str">
        <f t="shared" si="6"/>
        <v>ALKS STAL – OCETIX -  IGLOTEX Grudziądz</v>
      </c>
      <c r="F39" s="13"/>
      <c r="G39" s="13"/>
      <c r="H39" s="13">
        <v>2</v>
      </c>
      <c r="I39" s="13"/>
      <c r="J39" s="13"/>
      <c r="K39" s="13"/>
      <c r="L39" s="13"/>
      <c r="M39" s="13"/>
      <c r="N39" s="13"/>
      <c r="O39" s="13"/>
      <c r="P39" s="13"/>
      <c r="Q39" s="13"/>
      <c r="R39" s="29">
        <f t="shared" si="7"/>
        <v>2</v>
      </c>
    </row>
    <row r="40" spans="1:18" ht="15" x14ac:dyDescent="0.2">
      <c r="A40" s="33" t="s">
        <v>98</v>
      </c>
      <c r="B40" s="93">
        <v>94</v>
      </c>
      <c r="C40" s="144" t="str">
        <f t="shared" si="4"/>
        <v>CZE19940222</v>
      </c>
      <c r="D40" s="145" t="str">
        <f t="shared" si="5"/>
        <v>DOLEŽEL Radovan</v>
      </c>
      <c r="E40" s="146" t="str">
        <f t="shared" si="6"/>
        <v>TJ KOVO PRAHA</v>
      </c>
      <c r="F40" s="13">
        <v>1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29">
        <f t="shared" si="7"/>
        <v>1</v>
      </c>
    </row>
    <row r="41" spans="1:18" ht="15" x14ac:dyDescent="0.2">
      <c r="A41" s="33" t="s">
        <v>68</v>
      </c>
      <c r="B41" s="93">
        <v>78</v>
      </c>
      <c r="C41" s="144" t="str">
        <f t="shared" si="4"/>
        <v>CZE19940507</v>
      </c>
      <c r="D41" s="145" t="str">
        <f t="shared" si="5"/>
        <v>ŠAFÁŘ Jakub</v>
      </c>
      <c r="E41" s="146" t="str">
        <f t="shared" si="6"/>
        <v>MORAVEC MERIDA CZECH MTB TEAM</v>
      </c>
      <c r="F41" s="13"/>
      <c r="G41" s="13">
        <v>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29">
        <f t="shared" si="7"/>
        <v>1</v>
      </c>
    </row>
    <row r="42" spans="1:18" ht="15" x14ac:dyDescent="0.2">
      <c r="A42" s="33" t="s">
        <v>97</v>
      </c>
      <c r="B42" s="7">
        <v>14</v>
      </c>
      <c r="C42" s="144" t="str">
        <f t="shared" si="4"/>
        <v>HUN19950601</v>
      </c>
      <c r="D42" s="145" t="str">
        <f t="shared" si="5"/>
        <v>EMHÖ Ferenc</v>
      </c>
      <c r="E42" s="146" t="str">
        <f t="shared" si="6"/>
        <v>KSI Csepel SE.</v>
      </c>
      <c r="F42" s="13"/>
      <c r="G42" s="13"/>
      <c r="H42" s="13">
        <v>1</v>
      </c>
      <c r="I42" s="13"/>
      <c r="J42" s="13"/>
      <c r="K42" s="13"/>
      <c r="L42" s="13"/>
      <c r="M42" s="13"/>
      <c r="N42" s="13"/>
      <c r="O42" s="13"/>
      <c r="P42" s="13"/>
      <c r="Q42" s="13"/>
      <c r="R42" s="29">
        <f t="shared" si="7"/>
        <v>1</v>
      </c>
    </row>
    <row r="43" spans="1:18" ht="15" x14ac:dyDescent="0.2">
      <c r="A43" s="34"/>
      <c r="B43" s="34"/>
      <c r="C43" s="30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126"/>
      <c r="R43" s="34"/>
    </row>
    <row r="44" spans="1:18" x14ac:dyDescent="0.2">
      <c r="A44" s="60"/>
      <c r="B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R44" s="60"/>
    </row>
    <row r="45" spans="1:18" x14ac:dyDescent="0.2">
      <c r="A45" s="113"/>
      <c r="B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R45" s="113"/>
    </row>
    <row r="46" spans="1:18" x14ac:dyDescent="0.2">
      <c r="A46" s="113"/>
      <c r="B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R46" s="113"/>
    </row>
    <row r="47" spans="1:18" x14ac:dyDescent="0.2">
      <c r="A47" s="113"/>
      <c r="B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R47" s="113"/>
    </row>
    <row r="48" spans="1:18" x14ac:dyDescent="0.2">
      <c r="A48" s="113"/>
      <c r="B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R48" s="113"/>
    </row>
    <row r="49" spans="1:18" x14ac:dyDescent="0.2">
      <c r="A49" s="113"/>
      <c r="B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R49" s="113"/>
    </row>
    <row r="50" spans="1:18" x14ac:dyDescent="0.2">
      <c r="A50" s="113"/>
      <c r="B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R50" s="113"/>
    </row>
    <row r="59" spans="1:18" ht="6" customHeight="1" x14ac:dyDescent="0.2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</row>
    <row r="60" spans="1:18" x14ac:dyDescent="0.2">
      <c r="A60" s="117"/>
      <c r="B60" s="117"/>
      <c r="C60" s="118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9"/>
      <c r="O60" s="119"/>
      <c r="P60" s="120"/>
      <c r="Q60" s="120"/>
      <c r="R60" s="120"/>
    </row>
    <row r="61" spans="1:18" x14ac:dyDescent="0.2">
      <c r="A61" s="117"/>
      <c r="B61" s="117"/>
      <c r="C61" s="118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9"/>
      <c r="O61" s="119"/>
      <c r="P61" s="120"/>
      <c r="Q61" s="120"/>
      <c r="R61" s="120"/>
    </row>
    <row r="62" spans="1:18" x14ac:dyDescent="0.2">
      <c r="A62" s="117"/>
      <c r="B62" s="117"/>
      <c r="C62" s="118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9"/>
      <c r="O62" s="119"/>
      <c r="P62" s="120"/>
      <c r="Q62" s="120"/>
      <c r="R62" s="120"/>
    </row>
    <row r="63" spans="1:18" x14ac:dyDescent="0.2">
      <c r="A63" s="117"/>
      <c r="B63" s="117"/>
      <c r="C63" s="118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9"/>
      <c r="O63" s="119"/>
      <c r="P63" s="120"/>
      <c r="Q63" s="120"/>
      <c r="R63" s="120"/>
    </row>
    <row r="64" spans="1:18" x14ac:dyDescent="0.2">
      <c r="A64" s="117"/>
      <c r="B64" s="117"/>
      <c r="C64" s="118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9"/>
      <c r="O64" s="119"/>
      <c r="P64" s="120"/>
      <c r="Q64" s="120"/>
      <c r="R64" s="120"/>
    </row>
    <row r="65" spans="1:18" x14ac:dyDescent="0.2">
      <c r="A65" s="117"/>
      <c r="B65" s="117"/>
      <c r="C65" s="118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9"/>
      <c r="O65" s="119"/>
      <c r="P65" s="120"/>
      <c r="Q65" s="120"/>
      <c r="R65" s="120"/>
    </row>
    <row r="66" spans="1:18" x14ac:dyDescent="0.2">
      <c r="A66" s="117"/>
      <c r="B66" s="117"/>
      <c r="C66" s="118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9"/>
      <c r="O66" s="119"/>
      <c r="P66" s="120"/>
      <c r="Q66" s="120"/>
      <c r="R66" s="120"/>
    </row>
    <row r="67" spans="1:18" x14ac:dyDescent="0.2">
      <c r="A67" s="117"/>
      <c r="B67" s="117"/>
      <c r="C67" s="118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9"/>
      <c r="O67" s="119"/>
      <c r="P67" s="120"/>
      <c r="Q67" s="120"/>
      <c r="R67" s="120"/>
    </row>
    <row r="68" spans="1:18" x14ac:dyDescent="0.2">
      <c r="A68" s="117"/>
      <c r="B68" s="117"/>
      <c r="C68" s="118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9"/>
      <c r="O68" s="119"/>
      <c r="P68" s="120"/>
      <c r="Q68" s="120"/>
      <c r="R68" s="120"/>
    </row>
    <row r="69" spans="1:18" x14ac:dyDescent="0.2">
      <c r="A69" s="117"/>
      <c r="B69" s="117"/>
      <c r="C69" s="118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9"/>
      <c r="O69" s="119"/>
      <c r="P69" s="120"/>
      <c r="Q69" s="120"/>
      <c r="R69" s="120"/>
    </row>
    <row r="70" spans="1:18" x14ac:dyDescent="0.2">
      <c r="A70" s="117"/>
      <c r="B70" s="117"/>
      <c r="C70" s="118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9"/>
      <c r="O70" s="119"/>
      <c r="P70" s="120"/>
      <c r="Q70" s="120"/>
      <c r="R70" s="120"/>
    </row>
    <row r="71" spans="1:18" x14ac:dyDescent="0.2">
      <c r="A71" s="117"/>
      <c r="B71" s="117"/>
      <c r="C71" s="118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9"/>
      <c r="O71" s="119"/>
      <c r="P71" s="120"/>
      <c r="Q71" s="120"/>
      <c r="R71" s="120"/>
    </row>
    <row r="72" spans="1:18" x14ac:dyDescent="0.2">
      <c r="A72" s="117"/>
      <c r="B72" s="117"/>
      <c r="C72" s="118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9"/>
      <c r="O72" s="119"/>
      <c r="P72" s="120"/>
      <c r="Q72" s="120"/>
      <c r="R72" s="120"/>
    </row>
    <row r="73" spans="1:18" x14ac:dyDescent="0.2">
      <c r="A73" s="117"/>
      <c r="B73" s="117"/>
      <c r="C73" s="118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9"/>
      <c r="O73" s="119"/>
      <c r="P73" s="120"/>
      <c r="Q73" s="120"/>
      <c r="R73" s="120"/>
    </row>
    <row r="74" spans="1:18" x14ac:dyDescent="0.2">
      <c r="A74" s="117"/>
      <c r="B74" s="117"/>
      <c r="C74" s="118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9"/>
      <c r="O74" s="119"/>
      <c r="P74" s="120"/>
      <c r="Q74" s="120"/>
      <c r="R74" s="120"/>
    </row>
    <row r="75" spans="1:18" x14ac:dyDescent="0.2">
      <c r="A75" s="117"/>
      <c r="B75" s="117"/>
      <c r="C75" s="118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9"/>
      <c r="O75" s="119"/>
      <c r="P75" s="120"/>
      <c r="Q75" s="120"/>
      <c r="R75" s="120"/>
    </row>
    <row r="76" spans="1:18" x14ac:dyDescent="0.2">
      <c r="A76" s="117"/>
      <c r="B76" s="117"/>
      <c r="C76" s="118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9"/>
      <c r="O76" s="119"/>
      <c r="P76" s="120"/>
      <c r="Q76" s="120"/>
      <c r="R76" s="120"/>
    </row>
    <row r="77" spans="1:18" x14ac:dyDescent="0.2">
      <c r="A77" s="117"/>
      <c r="B77" s="117"/>
      <c r="C77" s="118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9"/>
      <c r="O77" s="119"/>
      <c r="P77" s="120"/>
      <c r="Q77" s="120"/>
      <c r="R77" s="120"/>
    </row>
    <row r="78" spans="1:18" ht="6" customHeight="1" x14ac:dyDescent="0.2">
      <c r="A78" s="153" t="s">
        <v>19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1:18" ht="11.45" customHeight="1" x14ac:dyDescent="0.2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</row>
  </sheetData>
  <sortState ref="B12:R28">
    <sortCondition descending="1" ref="R12"/>
  </sortState>
  <mergeCells count="10">
    <mergeCell ref="A59:R59"/>
    <mergeCell ref="A78:R79"/>
    <mergeCell ref="A31:R31"/>
    <mergeCell ref="B32:E32"/>
    <mergeCell ref="A1:R1"/>
    <mergeCell ref="A2:R2"/>
    <mergeCell ref="D3:K3"/>
    <mergeCell ref="A5:R5"/>
    <mergeCell ref="A10:R10"/>
    <mergeCell ref="B11:E11"/>
  </mergeCells>
  <pageMargins left="0.4" right="0.23622047244094491" top="0.31496062992125984" bottom="0.31496062992125984" header="0.23622047244094491" footer="0.19685039370078741"/>
  <pageSetup scale="7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zoomScale="90" zoomScaleNormal="90" workbookViewId="0">
      <selection sqref="A1:M1"/>
    </sheetView>
  </sheetViews>
  <sheetFormatPr defaultRowHeight="12.75" x14ac:dyDescent="0.2"/>
  <cols>
    <col min="1" max="1" width="4" style="16" customWidth="1"/>
    <col min="2" max="2" width="13.140625" style="1" customWidth="1"/>
    <col min="3" max="3" width="65.28515625" style="16" customWidth="1"/>
    <col min="4" max="4" width="1.85546875" style="16" customWidth="1"/>
    <col min="5" max="5" width="8.7109375" style="16" customWidth="1"/>
    <col min="6" max="6" width="1.85546875" style="16" customWidth="1"/>
    <col min="7" max="7" width="8.7109375" style="16" customWidth="1"/>
    <col min="8" max="8" width="1.85546875" style="16" customWidth="1"/>
    <col min="9" max="9" width="8.5703125" style="16" customWidth="1"/>
    <col min="10" max="10" width="1.85546875" style="16" customWidth="1"/>
    <col min="11" max="13" width="8.7109375" style="16" customWidth="1"/>
    <col min="14" max="14" width="11" style="16" customWidth="1"/>
    <col min="15" max="16" width="9.140625" style="16" customWidth="1"/>
  </cols>
  <sheetData>
    <row r="1" spans="1:16" ht="26.25" x14ac:dyDescent="0.2">
      <c r="A1" s="154" t="str">
        <f>CTRL!B7</f>
        <v>R E G I O N E M   O R L I C K A   L A N Š K R O U N   2 0 1 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35"/>
      <c r="O1" s="35"/>
      <c r="P1" s="35"/>
    </row>
    <row r="2" spans="1:16" ht="21" x14ac:dyDescent="0.2">
      <c r="A2" s="156" t="str">
        <f>CTRL!B8</f>
        <v>26. ročník mezinárodního cyklistického závodu juniorů / 26th annual of international cycling race of juniors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36"/>
      <c r="O2" s="36"/>
      <c r="P2" s="36"/>
    </row>
    <row r="3" spans="1:16" ht="15.75" x14ac:dyDescent="0.25">
      <c r="C3" s="163" t="s">
        <v>413</v>
      </c>
      <c r="D3" s="163"/>
      <c r="E3" s="163"/>
      <c r="F3" s="163"/>
      <c r="G3" s="163"/>
      <c r="H3" s="163"/>
      <c r="I3" s="163"/>
      <c r="J3" s="163"/>
      <c r="K3" s="163"/>
      <c r="L3" s="28"/>
      <c r="M3" s="2" t="s">
        <v>227</v>
      </c>
    </row>
    <row r="4" spans="1:16" x14ac:dyDescent="0.2">
      <c r="A4" s="3" t="s">
        <v>417</v>
      </c>
      <c r="M4" s="2" t="s">
        <v>193</v>
      </c>
      <c r="N4" s="37"/>
    </row>
    <row r="5" spans="1:16" ht="21" x14ac:dyDescent="0.2">
      <c r="A5" s="158" t="s">
        <v>108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37"/>
    </row>
    <row r="6" spans="1:16" x14ac:dyDescent="0.2">
      <c r="N6" s="37"/>
    </row>
    <row r="7" spans="1:16" x14ac:dyDescent="0.2">
      <c r="A7" s="66" t="s">
        <v>0</v>
      </c>
      <c r="B7" s="66" t="s">
        <v>16</v>
      </c>
      <c r="C7" s="66" t="s">
        <v>117</v>
      </c>
      <c r="D7" s="66"/>
      <c r="E7" s="66" t="s">
        <v>118</v>
      </c>
      <c r="F7" s="66"/>
      <c r="G7" s="66" t="s">
        <v>119</v>
      </c>
      <c r="H7" s="66"/>
      <c r="I7" s="66" t="s">
        <v>120</v>
      </c>
      <c r="J7" s="66"/>
      <c r="K7" s="66" t="s">
        <v>121</v>
      </c>
      <c r="L7" s="66" t="s">
        <v>122</v>
      </c>
      <c r="M7" s="66" t="s">
        <v>123</v>
      </c>
    </row>
    <row r="8" spans="1:16" x14ac:dyDescent="0.2">
      <c r="A8" s="67" t="s">
        <v>8</v>
      </c>
      <c r="B8" s="67" t="s">
        <v>15</v>
      </c>
      <c r="C8" s="67" t="s">
        <v>124</v>
      </c>
      <c r="D8" s="67"/>
      <c r="E8" s="67" t="s">
        <v>125</v>
      </c>
      <c r="F8" s="67"/>
      <c r="G8" s="67" t="s">
        <v>126</v>
      </c>
      <c r="H8" s="67"/>
      <c r="I8" s="67" t="s">
        <v>127</v>
      </c>
      <c r="J8" s="67"/>
      <c r="K8" s="67" t="s">
        <v>128</v>
      </c>
      <c r="L8" s="67" t="s">
        <v>129</v>
      </c>
      <c r="M8" s="67" t="s">
        <v>130</v>
      </c>
    </row>
    <row r="9" spans="1:16" ht="13.5" thickBot="1" x14ac:dyDescent="0.25">
      <c r="N9" s="37"/>
    </row>
    <row r="10" spans="1:16" ht="15" x14ac:dyDescent="0.2">
      <c r="A10" s="166" t="s">
        <v>131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37"/>
    </row>
    <row r="11" spans="1:16" ht="15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62"/>
      <c r="O11" s="62"/>
      <c r="P11" s="62"/>
    </row>
    <row r="12" spans="1:16" ht="15" x14ac:dyDescent="0.2">
      <c r="A12" s="80" t="s">
        <v>101</v>
      </c>
      <c r="B12" s="48" t="s">
        <v>215</v>
      </c>
      <c r="C12" s="39" t="s">
        <v>214</v>
      </c>
      <c r="D12" s="40"/>
      <c r="E12" s="41">
        <v>0.23256944444444444</v>
      </c>
      <c r="F12" s="40"/>
      <c r="G12" s="41"/>
      <c r="H12" s="40"/>
      <c r="I12" s="41"/>
      <c r="J12" s="40"/>
      <c r="K12" s="41"/>
      <c r="L12" s="42">
        <f t="shared" ref="L12:L21" si="0">E12+G12+I12+K12</f>
        <v>0.23256944444444444</v>
      </c>
      <c r="M12" s="41">
        <f>L12-$L$12</f>
        <v>0</v>
      </c>
      <c r="O12" s="38"/>
    </row>
    <row r="13" spans="1:16" ht="15" x14ac:dyDescent="0.2">
      <c r="A13" s="80" t="s">
        <v>78</v>
      </c>
      <c r="B13" s="48" t="s">
        <v>217</v>
      </c>
      <c r="C13" s="39" t="s">
        <v>286</v>
      </c>
      <c r="D13" s="40"/>
      <c r="E13" s="41">
        <v>0.23276620370370371</v>
      </c>
      <c r="F13" s="40"/>
      <c r="G13" s="41"/>
      <c r="H13" s="40"/>
      <c r="I13" s="41"/>
      <c r="J13" s="40"/>
      <c r="K13" s="41"/>
      <c r="L13" s="42">
        <f t="shared" si="0"/>
        <v>0.23276620370370371</v>
      </c>
      <c r="M13" s="41">
        <f t="shared" ref="M13:M21" si="1">L13-$L$12</f>
        <v>1.9675925925927151E-4</v>
      </c>
      <c r="O13" s="38"/>
    </row>
    <row r="14" spans="1:16" ht="15" x14ac:dyDescent="0.2">
      <c r="A14" s="80" t="s">
        <v>96</v>
      </c>
      <c r="B14" s="48" t="s">
        <v>160</v>
      </c>
      <c r="C14" s="39" t="s">
        <v>28</v>
      </c>
      <c r="D14" s="40"/>
      <c r="E14" s="41">
        <v>0.23296296296296298</v>
      </c>
      <c r="F14" s="40"/>
      <c r="G14" s="41"/>
      <c r="H14" s="40"/>
      <c r="I14" s="41"/>
      <c r="J14" s="40"/>
      <c r="K14" s="41"/>
      <c r="L14" s="42">
        <f t="shared" si="0"/>
        <v>0.23296296296296298</v>
      </c>
      <c r="M14" s="41">
        <f t="shared" si="1"/>
        <v>3.9351851851854303E-4</v>
      </c>
      <c r="O14" s="38"/>
    </row>
    <row r="15" spans="1:16" ht="15" x14ac:dyDescent="0.2">
      <c r="A15" s="80" t="s">
        <v>100</v>
      </c>
      <c r="B15" s="48" t="s">
        <v>263</v>
      </c>
      <c r="C15" s="39" t="s">
        <v>428</v>
      </c>
      <c r="D15" s="40"/>
      <c r="E15" s="41">
        <v>0.2331597222222222</v>
      </c>
      <c r="F15" s="40"/>
      <c r="G15" s="41"/>
      <c r="H15" s="40"/>
      <c r="I15" s="41"/>
      <c r="J15" s="40"/>
      <c r="K15" s="41"/>
      <c r="L15" s="42">
        <f t="shared" si="0"/>
        <v>0.2331597222222222</v>
      </c>
      <c r="M15" s="41">
        <f t="shared" si="1"/>
        <v>5.9027777777775903E-4</v>
      </c>
      <c r="O15" s="38"/>
    </row>
    <row r="16" spans="1:16" ht="15" x14ac:dyDescent="0.2">
      <c r="A16" s="80" t="s">
        <v>76</v>
      </c>
      <c r="B16" s="48" t="s">
        <v>308</v>
      </c>
      <c r="C16" s="39" t="s">
        <v>429</v>
      </c>
      <c r="D16" s="40"/>
      <c r="E16" s="41">
        <v>0.2331597222222222</v>
      </c>
      <c r="F16" s="40"/>
      <c r="G16" s="41"/>
      <c r="H16" s="40"/>
      <c r="I16" s="41"/>
      <c r="J16" s="40"/>
      <c r="K16" s="41"/>
      <c r="L16" s="42">
        <f t="shared" si="0"/>
        <v>0.2331597222222222</v>
      </c>
      <c r="M16" s="41">
        <f t="shared" si="1"/>
        <v>5.9027777777775903E-4</v>
      </c>
      <c r="O16" s="38"/>
    </row>
    <row r="17" spans="1:16" ht="15" x14ac:dyDescent="0.2">
      <c r="A17" s="80" t="s">
        <v>99</v>
      </c>
      <c r="B17" s="48" t="s">
        <v>216</v>
      </c>
      <c r="C17" s="39" t="s">
        <v>430</v>
      </c>
      <c r="D17" s="40"/>
      <c r="E17" s="41">
        <v>0.2331597222222222</v>
      </c>
      <c r="F17" s="40"/>
      <c r="G17" s="41"/>
      <c r="H17" s="40"/>
      <c r="I17" s="41"/>
      <c r="J17" s="40"/>
      <c r="K17" s="41"/>
      <c r="L17" s="42">
        <f t="shared" si="0"/>
        <v>0.2331597222222222</v>
      </c>
      <c r="M17" s="41">
        <f t="shared" si="1"/>
        <v>5.9027777777775903E-4</v>
      </c>
      <c r="O17" s="38"/>
    </row>
    <row r="18" spans="1:16" ht="15" x14ac:dyDescent="0.2">
      <c r="A18" s="80" t="s">
        <v>93</v>
      </c>
      <c r="B18" s="48" t="s">
        <v>330</v>
      </c>
      <c r="C18" s="39" t="s">
        <v>431</v>
      </c>
      <c r="D18" s="40"/>
      <c r="E18" s="41">
        <v>0.2331597222222222</v>
      </c>
      <c r="F18" s="40"/>
      <c r="G18" s="41"/>
      <c r="H18" s="40"/>
      <c r="I18" s="41"/>
      <c r="J18" s="40"/>
      <c r="K18" s="41"/>
      <c r="L18" s="42">
        <f t="shared" si="0"/>
        <v>0.2331597222222222</v>
      </c>
      <c r="M18" s="41">
        <f t="shared" si="1"/>
        <v>5.9027777777775903E-4</v>
      </c>
      <c r="O18" s="38"/>
    </row>
    <row r="19" spans="1:16" ht="15" x14ac:dyDescent="0.2">
      <c r="A19" s="80" t="s">
        <v>98</v>
      </c>
      <c r="B19" s="48" t="s">
        <v>353</v>
      </c>
      <c r="C19" s="39" t="s">
        <v>432</v>
      </c>
      <c r="D19" s="40"/>
      <c r="E19" s="41">
        <v>0.2331597222222222</v>
      </c>
      <c r="F19" s="40"/>
      <c r="G19" s="41"/>
      <c r="H19" s="40"/>
      <c r="I19" s="41"/>
      <c r="J19" s="40"/>
      <c r="K19" s="41"/>
      <c r="L19" s="42">
        <f t="shared" si="0"/>
        <v>0.2331597222222222</v>
      </c>
      <c r="M19" s="41">
        <f t="shared" si="1"/>
        <v>5.9027777777775903E-4</v>
      </c>
      <c r="N19" s="104"/>
      <c r="O19" s="38"/>
      <c r="P19" s="104"/>
    </row>
    <row r="20" spans="1:16" ht="15" x14ac:dyDescent="0.2">
      <c r="A20" s="80" t="s">
        <v>68</v>
      </c>
      <c r="B20" s="48" t="s">
        <v>326</v>
      </c>
      <c r="C20" s="39" t="s">
        <v>433</v>
      </c>
      <c r="D20" s="40"/>
      <c r="E20" s="41">
        <v>0.2331597222222222</v>
      </c>
      <c r="F20" s="40"/>
      <c r="G20" s="41"/>
      <c r="H20" s="40"/>
      <c r="I20" s="41"/>
      <c r="J20" s="40"/>
      <c r="K20" s="41"/>
      <c r="L20" s="42">
        <f t="shared" si="0"/>
        <v>0.2331597222222222</v>
      </c>
      <c r="M20" s="41">
        <f t="shared" si="1"/>
        <v>5.9027777777775903E-4</v>
      </c>
      <c r="N20" s="104"/>
      <c r="O20" s="38"/>
      <c r="P20" s="104"/>
    </row>
    <row r="21" spans="1:16" ht="15" x14ac:dyDescent="0.2">
      <c r="A21" s="80" t="s">
        <v>97</v>
      </c>
      <c r="B21" s="48" t="s">
        <v>320</v>
      </c>
      <c r="C21" s="39" t="s">
        <v>434</v>
      </c>
      <c r="D21" s="40"/>
      <c r="E21" s="41">
        <v>0.2331597222222222</v>
      </c>
      <c r="F21" s="40"/>
      <c r="G21" s="41"/>
      <c r="H21" s="40"/>
      <c r="I21" s="41"/>
      <c r="J21" s="40"/>
      <c r="K21" s="41"/>
      <c r="L21" s="42">
        <f t="shared" si="0"/>
        <v>0.2331597222222222</v>
      </c>
      <c r="M21" s="41">
        <f t="shared" si="1"/>
        <v>5.9027777777775903E-4</v>
      </c>
      <c r="N21" s="104"/>
      <c r="O21" s="38"/>
      <c r="P21" s="104"/>
    </row>
    <row r="22" spans="1:16" ht="15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104"/>
      <c r="O22" s="104"/>
      <c r="P22" s="104"/>
    </row>
    <row r="25" spans="1:16" x14ac:dyDescent="0.2">
      <c r="E25" s="38"/>
      <c r="G25" s="109"/>
      <c r="N25" s="37"/>
    </row>
    <row r="26" spans="1:16" x14ac:dyDescent="0.2">
      <c r="E26" s="38"/>
      <c r="G26" s="109"/>
    </row>
    <row r="27" spans="1:16" x14ac:dyDescent="0.2">
      <c r="E27" s="38"/>
      <c r="G27" s="109"/>
    </row>
    <row r="28" spans="1:16" x14ac:dyDescent="0.2">
      <c r="E28" s="38"/>
      <c r="G28" s="109"/>
    </row>
    <row r="29" spans="1:16" x14ac:dyDescent="0.2">
      <c r="E29" s="38"/>
      <c r="G29" s="109"/>
      <c r="N29" s="37"/>
    </row>
    <row r="30" spans="1:16" x14ac:dyDescent="0.2">
      <c r="E30" s="38"/>
      <c r="G30" s="109"/>
      <c r="N30" s="37"/>
    </row>
    <row r="31" spans="1:16" x14ac:dyDescent="0.2">
      <c r="E31" s="38"/>
      <c r="G31" s="109"/>
      <c r="N31" s="37"/>
    </row>
    <row r="32" spans="1:16" x14ac:dyDescent="0.2">
      <c r="E32" s="38"/>
      <c r="G32" s="109"/>
      <c r="N32" s="37"/>
    </row>
    <row r="33" spans="1:16" x14ac:dyDescent="0.2">
      <c r="E33" s="38"/>
      <c r="G33" s="109"/>
      <c r="N33" s="37"/>
    </row>
    <row r="34" spans="1:16" x14ac:dyDescent="0.2">
      <c r="E34" s="38"/>
      <c r="G34" s="109"/>
      <c r="N34" s="37"/>
    </row>
    <row r="35" spans="1:16" x14ac:dyDescent="0.2">
      <c r="E35" s="38"/>
      <c r="G35" s="109"/>
      <c r="N35" s="37"/>
    </row>
    <row r="36" spans="1:16" x14ac:dyDescent="0.2">
      <c r="E36" s="38"/>
      <c r="G36" s="109"/>
      <c r="N36" s="37"/>
    </row>
    <row r="37" spans="1:16" x14ac:dyDescent="0.2">
      <c r="E37" s="38"/>
      <c r="G37" s="109"/>
      <c r="N37" s="37"/>
    </row>
    <row r="38" spans="1:16" x14ac:dyDescent="0.2">
      <c r="N38" s="37"/>
    </row>
    <row r="39" spans="1:16" x14ac:dyDescent="0.2">
      <c r="N39" s="37"/>
    </row>
    <row r="40" spans="1:16" x14ac:dyDescent="0.2">
      <c r="N40" s="37"/>
    </row>
    <row r="41" spans="1:16" x14ac:dyDescent="0.2">
      <c r="N41" s="37"/>
    </row>
    <row r="45" spans="1:16" x14ac:dyDescent="0.2">
      <c r="N45" s="37"/>
    </row>
    <row r="46" spans="1:16" x14ac:dyDescent="0.2">
      <c r="A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37"/>
      <c r="O46" s="113"/>
      <c r="P46" s="113"/>
    </row>
    <row r="47" spans="1:16" x14ac:dyDescent="0.2">
      <c r="A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37"/>
      <c r="O47" s="139"/>
      <c r="P47" s="139"/>
    </row>
    <row r="48" spans="1:16" x14ac:dyDescent="0.2">
      <c r="A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37"/>
      <c r="O48" s="139"/>
      <c r="P48" s="139"/>
    </row>
    <row r="49" spans="1:16" x14ac:dyDescent="0.2">
      <c r="A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37"/>
      <c r="O49" s="139"/>
      <c r="P49" s="139"/>
    </row>
    <row r="50" spans="1:16" x14ac:dyDescent="0.2">
      <c r="A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37"/>
      <c r="O50" s="139"/>
      <c r="P50" s="139"/>
    </row>
    <row r="51" spans="1:16" x14ac:dyDescent="0.2">
      <c r="A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37"/>
      <c r="O51" s="139"/>
      <c r="P51" s="139"/>
    </row>
    <row r="52" spans="1:16" x14ac:dyDescent="0.2">
      <c r="A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37"/>
      <c r="O52" s="113"/>
      <c r="P52" s="113"/>
    </row>
    <row r="53" spans="1:16" x14ac:dyDescent="0.2">
      <c r="A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37"/>
      <c r="O53" s="113"/>
      <c r="P53" s="113"/>
    </row>
    <row r="54" spans="1:16" x14ac:dyDescent="0.2">
      <c r="A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37"/>
      <c r="O54" s="113"/>
      <c r="P54" s="113"/>
    </row>
    <row r="55" spans="1:16" x14ac:dyDescent="0.2">
      <c r="A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37"/>
      <c r="O55" s="113"/>
      <c r="P55" s="113"/>
    </row>
    <row r="56" spans="1:16" x14ac:dyDescent="0.2">
      <c r="N56" s="37"/>
    </row>
    <row r="57" spans="1:16" x14ac:dyDescent="0.2">
      <c r="N57" s="37"/>
    </row>
    <row r="58" spans="1:16" x14ac:dyDescent="0.2">
      <c r="N58" s="37"/>
    </row>
    <row r="59" spans="1:16" x14ac:dyDescent="0.2">
      <c r="N59" s="37"/>
    </row>
    <row r="60" spans="1:16" x14ac:dyDescent="0.2">
      <c r="N60" s="37"/>
    </row>
    <row r="64" spans="1:16" x14ac:dyDescent="0.2">
      <c r="N64" s="37"/>
    </row>
    <row r="65" spans="1:16" x14ac:dyDescent="0.2">
      <c r="N65" s="37"/>
    </row>
    <row r="66" spans="1:16" x14ac:dyDescent="0.2">
      <c r="N66" s="37"/>
    </row>
    <row r="67" spans="1:16" x14ac:dyDescent="0.2">
      <c r="N67" s="37"/>
    </row>
    <row r="68" spans="1:16" ht="6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/>
      <c r="O68"/>
      <c r="P68"/>
    </row>
    <row r="69" spans="1:16" x14ac:dyDescent="0.2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/>
      <c r="P69"/>
    </row>
    <row r="70" spans="1:16" x14ac:dyDescent="0.2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/>
      <c r="O70"/>
      <c r="P70"/>
    </row>
    <row r="71" spans="1:16" x14ac:dyDescent="0.2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/>
      <c r="P71"/>
    </row>
    <row r="72" spans="1:16" x14ac:dyDescent="0.2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/>
      <c r="P72"/>
    </row>
    <row r="73" spans="1:16" x14ac:dyDescent="0.2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/>
      <c r="O73"/>
      <c r="P73"/>
    </row>
    <row r="74" spans="1:16" x14ac:dyDescent="0.2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/>
      <c r="P74"/>
    </row>
    <row r="75" spans="1:16" x14ac:dyDescent="0.2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/>
      <c r="P75"/>
    </row>
    <row r="76" spans="1:16" x14ac:dyDescent="0.2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/>
      <c r="O76"/>
      <c r="P76"/>
    </row>
    <row r="77" spans="1:16" x14ac:dyDescent="0.2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/>
      <c r="P77"/>
    </row>
    <row r="78" spans="1:16" x14ac:dyDescent="0.2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/>
      <c r="P78"/>
    </row>
    <row r="79" spans="1:16" x14ac:dyDescent="0.2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/>
      <c r="O79"/>
      <c r="P79"/>
    </row>
    <row r="80" spans="1:16" x14ac:dyDescent="0.2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/>
      <c r="P80"/>
    </row>
    <row r="81" spans="1:16" x14ac:dyDescent="0.2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/>
      <c r="P81"/>
    </row>
    <row r="82" spans="1:16" x14ac:dyDescent="0.2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/>
      <c r="O82"/>
      <c r="P82"/>
    </row>
    <row r="83" spans="1:16" x14ac:dyDescent="0.2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/>
      <c r="P83"/>
    </row>
    <row r="84" spans="1:16" x14ac:dyDescent="0.2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/>
      <c r="P84"/>
    </row>
    <row r="85" spans="1:16" x14ac:dyDescent="0.2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/>
      <c r="O85"/>
      <c r="P85"/>
    </row>
    <row r="86" spans="1:16" x14ac:dyDescent="0.2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/>
      <c r="P86"/>
    </row>
    <row r="87" spans="1:16" ht="6" customHeight="1" x14ac:dyDescent="0.2">
      <c r="A87" s="153" t="s">
        <v>19</v>
      </c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/>
      <c r="O87"/>
      <c r="P87"/>
    </row>
    <row r="88" spans="1:16" ht="11.45" customHeight="1" x14ac:dyDescent="0.2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/>
      <c r="O88"/>
      <c r="P88"/>
    </row>
  </sheetData>
  <sortState ref="B12:L21">
    <sortCondition ref="L12"/>
  </sortState>
  <mergeCells count="6">
    <mergeCell ref="A87:M88"/>
    <mergeCell ref="C3:K3"/>
    <mergeCell ref="A1:M1"/>
    <mergeCell ref="A2:M2"/>
    <mergeCell ref="A5:M5"/>
    <mergeCell ref="A10:M10"/>
  </mergeCells>
  <pageMargins left="0.59055118110236227" right="0.47244094488188981" top="0.31496062992125984" bottom="0.31496062992125984" header="0.23622047244094491" footer="0.19685039370078741"/>
  <pageSetup scale="6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CTRL</vt:lpstr>
      <vt:lpstr>SL</vt:lpstr>
      <vt:lpstr>SL (rozh)</vt:lpstr>
      <vt:lpstr>SL E2</vt:lpstr>
      <vt:lpstr>E1</vt:lpstr>
      <vt:lpstr>E2</vt:lpstr>
      <vt:lpstr>after1st</vt:lpstr>
      <vt:lpstr>PR</vt:lpstr>
      <vt:lpstr>GC</vt:lpstr>
      <vt:lpstr>STARTOVKA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ruffili</dc:creator>
  <cp:lastModifiedBy>Filip Rufer</cp:lastModifiedBy>
  <cp:lastPrinted>2012-08-10T18:03:13Z</cp:lastPrinted>
  <dcterms:created xsi:type="dcterms:W3CDTF">2008-03-30T08:35:24Z</dcterms:created>
  <dcterms:modified xsi:type="dcterms:W3CDTF">2012-08-10T18:07:42Z</dcterms:modified>
</cp:coreProperties>
</file>